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240" activeTab="0"/>
  </bookViews>
  <sheets>
    <sheet name="Лилия Бийч прайслист" sheetId="1" r:id="rId1"/>
  </sheets>
  <definedNames/>
  <calcPr fullCalcOnLoad="1"/>
</workbook>
</file>

<file path=xl/sharedStrings.xml><?xml version="1.0" encoding="utf-8"?>
<sst xmlns="http://schemas.openxmlformats.org/spreadsheetml/2006/main" count="374" uniqueCount="154">
  <si>
    <t>F2     площ тераса</t>
  </si>
  <si>
    <t>м2</t>
  </si>
  <si>
    <t>Апартамент А201</t>
  </si>
  <si>
    <t>Апартамент А202</t>
  </si>
  <si>
    <t>Апартамент А204</t>
  </si>
  <si>
    <t>Апартамент А205</t>
  </si>
  <si>
    <t>Апартамент А206</t>
  </si>
  <si>
    <t>Апартамент А207</t>
  </si>
  <si>
    <t>Апартамент А208</t>
  </si>
  <si>
    <t>Апартамент А209</t>
  </si>
  <si>
    <t>Апартамент А210</t>
  </si>
  <si>
    <t>Апартамент А211</t>
  </si>
  <si>
    <t>Студио  А203</t>
  </si>
  <si>
    <t>Апартамент А301</t>
  </si>
  <si>
    <t>Апартамент А302</t>
  </si>
  <si>
    <t>Апартамент А304</t>
  </si>
  <si>
    <t>Апартамент А306</t>
  </si>
  <si>
    <t>Апартамент А308</t>
  </si>
  <si>
    <t>Апартамент А309</t>
  </si>
  <si>
    <t>Апартамент А401</t>
  </si>
  <si>
    <t>Студио А303</t>
  </si>
  <si>
    <t>Апартамент А402</t>
  </si>
  <si>
    <t>Апартамент А404</t>
  </si>
  <si>
    <t>Апартамент А405</t>
  </si>
  <si>
    <t>Апартамент А408</t>
  </si>
  <si>
    <t>Студио  А403</t>
  </si>
  <si>
    <t>Апартамент В101</t>
  </si>
  <si>
    <t>Апартамент В102</t>
  </si>
  <si>
    <t>Апартамент В104</t>
  </si>
  <si>
    <t>Апартамент В105</t>
  </si>
  <si>
    <t>Апартамент В106</t>
  </si>
  <si>
    <t>Апартамент В107</t>
  </si>
  <si>
    <t>Апартамент В110</t>
  </si>
  <si>
    <t>Апартамент В111</t>
  </si>
  <si>
    <t>Студио В103</t>
  </si>
  <si>
    <t>Апартамент В201</t>
  </si>
  <si>
    <t>Апартамент В202</t>
  </si>
  <si>
    <t>Апартамент В204</t>
  </si>
  <si>
    <t>Апартамент В205</t>
  </si>
  <si>
    <t>Апартамент В206</t>
  </si>
  <si>
    <t>Апартамент В207</t>
  </si>
  <si>
    <t>Апартамент В208</t>
  </si>
  <si>
    <t>Апартамент В210</t>
  </si>
  <si>
    <t>Апартамент В211</t>
  </si>
  <si>
    <t>Студио В203</t>
  </si>
  <si>
    <t>Апартамент В301</t>
  </si>
  <si>
    <t>Апартамент В302</t>
  </si>
  <si>
    <t>Апартамент В305</t>
  </si>
  <si>
    <t>Апартамент В307</t>
  </si>
  <si>
    <t>Апартамент В308</t>
  </si>
  <si>
    <t>Апартамент В309</t>
  </si>
  <si>
    <t>Апартамент В310</t>
  </si>
  <si>
    <t>Студио В303</t>
  </si>
  <si>
    <t>Апартамент В401</t>
  </si>
  <si>
    <t>Апартамент В402</t>
  </si>
  <si>
    <t>Апартамент В405</t>
  </si>
  <si>
    <t>Апартамент В408</t>
  </si>
  <si>
    <t>Апартамент В409</t>
  </si>
  <si>
    <t>Апартамент С203</t>
  </si>
  <si>
    <t>Апартамент С204</t>
  </si>
  <si>
    <t>Апартамент С205</t>
  </si>
  <si>
    <t>Апартамент С206</t>
  </si>
  <si>
    <t>Апартамент С207</t>
  </si>
  <si>
    <t>Апартамент С209</t>
  </si>
  <si>
    <t>Апартамент С210</t>
  </si>
  <si>
    <t>Студио С201</t>
  </si>
  <si>
    <t>Студио С202</t>
  </si>
  <si>
    <t>Апартамент С303</t>
  </si>
  <si>
    <t>Апартамент С304</t>
  </si>
  <si>
    <t>Апартамент С305</t>
  </si>
  <si>
    <t>Апартамент С306</t>
  </si>
  <si>
    <t>Апартамент С307</t>
  </si>
  <si>
    <t>Апартамент С309</t>
  </si>
  <si>
    <t>Апартамент С310</t>
  </si>
  <si>
    <t>Студио С301</t>
  </si>
  <si>
    <t>Студио С302</t>
  </si>
  <si>
    <t>Апартамент С402</t>
  </si>
  <si>
    <t>Апартамент С403</t>
  </si>
  <si>
    <t>Апартамент С404</t>
  </si>
  <si>
    <t>Апартамент С405</t>
  </si>
  <si>
    <t>Апартамент С406</t>
  </si>
  <si>
    <t>Апартамент С408</t>
  </si>
  <si>
    <t>Апартамент С409</t>
  </si>
  <si>
    <t>Студио С501</t>
  </si>
  <si>
    <t>Апартамент С503</t>
  </si>
  <si>
    <t>Односпальный</t>
  </si>
  <si>
    <t>Бассейн</t>
  </si>
  <si>
    <t>Море</t>
  </si>
  <si>
    <t>Студио</t>
  </si>
  <si>
    <t>Бассейн/Море</t>
  </si>
  <si>
    <t>Лес</t>
  </si>
  <si>
    <t>Двухспальный</t>
  </si>
  <si>
    <t>Море/Бассейн</t>
  </si>
  <si>
    <t>Двор</t>
  </si>
  <si>
    <t>Апартамент No.</t>
  </si>
  <si>
    <t>Вид</t>
  </si>
  <si>
    <t>Тип</t>
  </si>
  <si>
    <t>Жилая площадь</t>
  </si>
  <si>
    <t>Общая площадь</t>
  </si>
  <si>
    <t>Ид.части</t>
  </si>
  <si>
    <t>Цена</t>
  </si>
  <si>
    <t>Общая стоимость</t>
  </si>
  <si>
    <t>Е/м2</t>
  </si>
  <si>
    <t xml:space="preserve">План А </t>
  </si>
  <si>
    <t>Вилла Роза</t>
  </si>
  <si>
    <t>Вилла Бианка</t>
  </si>
  <si>
    <t>Вилла Орхидея</t>
  </si>
  <si>
    <t>Студио С101</t>
  </si>
  <si>
    <t>Студио С102</t>
  </si>
  <si>
    <t>Апартамeнт С103</t>
  </si>
  <si>
    <t>Апартамeнт С104</t>
  </si>
  <si>
    <t>Апартамeнт С105</t>
  </si>
  <si>
    <t>Апартамeнт С106</t>
  </si>
  <si>
    <t>Апартамeнт С107</t>
  </si>
  <si>
    <t>Студио С108</t>
  </si>
  <si>
    <t>Студио С110</t>
  </si>
  <si>
    <t>Студио С111</t>
  </si>
  <si>
    <t>Стуидио С308</t>
  </si>
  <si>
    <t>Апартамент С401</t>
  </si>
  <si>
    <t>Студио С407</t>
  </si>
  <si>
    <t>Студио С208</t>
  </si>
  <si>
    <t>Студио В209</t>
  </si>
  <si>
    <t>Студио В108</t>
  </si>
  <si>
    <t>Студио В109</t>
  </si>
  <si>
    <t>План С – 9% скидка</t>
  </si>
  <si>
    <t>План В – 4% скидка</t>
  </si>
  <si>
    <t>II взнос – 20%</t>
  </si>
  <si>
    <t>II взнос – 40%</t>
  </si>
  <si>
    <t>III взнос – 20%</t>
  </si>
  <si>
    <t>Этаж 5</t>
  </si>
  <si>
    <t>Этаж 3</t>
  </si>
  <si>
    <t>Этаж 4</t>
  </si>
  <si>
    <t>Этаж 2</t>
  </si>
  <si>
    <t>Этаж 1</t>
  </si>
  <si>
    <t>ПЛАН А</t>
  </si>
  <si>
    <t>Предварительный договор – 30%</t>
  </si>
  <si>
    <t>Предварительный договор – 50%</t>
  </si>
  <si>
    <t>Предварительный договор – 90%</t>
  </si>
  <si>
    <t>Нотариальный Акт – 10%</t>
  </si>
  <si>
    <t>Нотариальный Акт  – 10%</t>
  </si>
  <si>
    <r>
      <t xml:space="preserve">ПЛАН В - </t>
    </r>
    <r>
      <rPr>
        <b/>
        <sz val="9"/>
        <color indexed="62"/>
        <rFont val="Tahoma"/>
        <family val="2"/>
      </rPr>
      <t>4</t>
    </r>
    <r>
      <rPr>
        <b/>
        <sz val="8"/>
        <color indexed="62"/>
        <rFont val="Tahoma"/>
        <family val="2"/>
      </rPr>
      <t>% скидка</t>
    </r>
  </si>
  <si>
    <r>
      <t xml:space="preserve">ПЛАН С - </t>
    </r>
    <r>
      <rPr>
        <b/>
        <sz val="9"/>
        <color indexed="62"/>
        <rFont val="Tahoma"/>
        <family val="2"/>
      </rPr>
      <t>9</t>
    </r>
    <r>
      <rPr>
        <b/>
        <sz val="8"/>
        <color indexed="62"/>
        <rFont val="Tahoma"/>
        <family val="2"/>
      </rPr>
      <t>% скидка</t>
    </r>
  </si>
  <si>
    <t>II взнос - ост. до 40%</t>
  </si>
  <si>
    <t>III взнос - 25%</t>
  </si>
  <si>
    <t>IV взнос - 25%</t>
  </si>
  <si>
    <t>Нот. Акт  – 10%</t>
  </si>
  <si>
    <r>
      <t xml:space="preserve">I взнос - 10 000 </t>
    </r>
    <r>
      <rPr>
        <b/>
        <sz val="12"/>
        <color indexed="9"/>
        <rFont val="Calibri"/>
        <family val="2"/>
      </rPr>
      <t>€</t>
    </r>
  </si>
  <si>
    <t>А</t>
  </si>
  <si>
    <t>К</t>
  </si>
  <si>
    <t>Ц</t>
  </si>
  <si>
    <t>И</t>
  </si>
  <si>
    <t>Я</t>
  </si>
  <si>
    <r>
      <t xml:space="preserve">I взнос - </t>
    </r>
    <r>
      <rPr>
        <b/>
        <sz val="11"/>
        <color indexed="10"/>
        <rFont val="Arial"/>
        <family val="2"/>
      </rPr>
      <t>10 000</t>
    </r>
    <r>
      <rPr>
        <b/>
        <sz val="10"/>
        <color indexed="10"/>
        <rFont val="Arial"/>
        <family val="2"/>
      </rPr>
      <t xml:space="preserve"> </t>
    </r>
    <r>
      <rPr>
        <b/>
        <sz val="12"/>
        <color indexed="10"/>
        <rFont val="Calibri"/>
        <family val="2"/>
      </rPr>
      <t>€</t>
    </r>
  </si>
  <si>
    <t>Апарт. С109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</si>
</sst>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00000"/>
    <numFmt numFmtId="173" formatCode="#,##0.00000000"/>
    <numFmt numFmtId="174" formatCode="#,##0.0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  <numFmt numFmtId="180" formatCode="0.000"/>
    <numFmt numFmtId="181" formatCode="0.0"/>
    <numFmt numFmtId="182" formatCode="#,##0.00\ _л_в_."/>
    <numFmt numFmtId="183" formatCode="#,##0.00\ &quot;лв.&quot;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-402]dd\ mmmm\ yyyy\ &quot;г.&quot;"/>
    <numFmt numFmtId="188" formatCode="hh:mm:ss\ &quot;ч.&quot;"/>
  </numFmts>
  <fonts count="99">
    <font>
      <sz val="10"/>
      <name val="Arial"/>
      <family val="0"/>
    </font>
    <font>
      <sz val="10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0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b/>
      <sz val="8"/>
      <name val="Lucida Calligraphy"/>
      <family val="4"/>
    </font>
    <font>
      <sz val="8"/>
      <name val="Tahoma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b/>
      <sz val="9"/>
      <color indexed="62"/>
      <name val="Tahoma"/>
      <family val="2"/>
    </font>
    <font>
      <sz val="11"/>
      <name val="Arial"/>
      <family val="2"/>
    </font>
    <font>
      <b/>
      <i/>
      <strike/>
      <sz val="8"/>
      <name val="Tahoma"/>
      <family val="2"/>
    </font>
    <font>
      <b/>
      <i/>
      <strike/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trike/>
      <sz val="8"/>
      <name val="Tahoma"/>
      <family val="2"/>
    </font>
    <font>
      <strike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color indexed="62"/>
      <name val="Arial"/>
      <family val="2"/>
    </font>
    <font>
      <sz val="12"/>
      <name val="Cambria"/>
      <family val="1"/>
    </font>
    <font>
      <sz val="9"/>
      <name val="Cambria"/>
      <family val="1"/>
    </font>
    <font>
      <sz val="10"/>
      <name val="Cambria"/>
      <family val="1"/>
    </font>
    <font>
      <b/>
      <sz val="9"/>
      <color indexed="10"/>
      <name val="Cambria"/>
      <family val="1"/>
    </font>
    <font>
      <b/>
      <sz val="10"/>
      <color indexed="10"/>
      <name val="Cambria"/>
      <family val="1"/>
    </font>
    <font>
      <b/>
      <sz val="16"/>
      <color indexed="10"/>
      <name val="Arial"/>
      <family val="2"/>
    </font>
    <font>
      <b/>
      <sz val="18"/>
      <color indexed="53"/>
      <name val="Arial"/>
      <family val="2"/>
    </font>
    <font>
      <b/>
      <sz val="12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2"/>
      <name val="Cambria"/>
      <family val="1"/>
    </font>
    <font>
      <b/>
      <sz val="10"/>
      <name val="Cambria"/>
      <family val="1"/>
    </font>
    <font>
      <b/>
      <sz val="9"/>
      <color indexed="10"/>
      <name val="Arial"/>
      <family val="2"/>
    </font>
    <font>
      <b/>
      <sz val="9"/>
      <color indexed="10"/>
      <name val="Tahoma"/>
      <family val="2"/>
    </font>
    <font>
      <b/>
      <sz val="10"/>
      <color indexed="9"/>
      <name val="Arial"/>
      <family val="2"/>
    </font>
    <font>
      <b/>
      <sz val="8"/>
      <color indexed="53"/>
      <name val="Tahoma"/>
      <family val="2"/>
    </font>
    <font>
      <b/>
      <sz val="10"/>
      <color indexed="53"/>
      <name val="Tahoma"/>
      <family val="2"/>
    </font>
    <font>
      <sz val="8"/>
      <color indexed="62"/>
      <name val="Tahoma"/>
      <family val="2"/>
    </font>
    <font>
      <b/>
      <sz val="12"/>
      <name val="Cambria"/>
      <family val="1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05E84"/>
      <name val="Tahoma"/>
      <family val="2"/>
    </font>
    <font>
      <b/>
      <sz val="8"/>
      <color rgb="FF305E84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sz val="16"/>
      <color rgb="FFFF0000"/>
      <name val="Arial"/>
      <family val="2"/>
    </font>
    <font>
      <b/>
      <sz val="18"/>
      <color theme="9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0"/>
      <color rgb="FF305E84"/>
      <name val="Cambria"/>
      <family val="1"/>
    </font>
    <font>
      <b/>
      <sz val="9"/>
      <color rgb="FFFF0000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10"/>
      <color theme="9" tint="-0.24997000396251678"/>
      <name val="Tahoma"/>
      <family val="2"/>
    </font>
    <font>
      <b/>
      <sz val="8"/>
      <color theme="9" tint="-0.24997000396251678"/>
      <name val="Tahoma"/>
      <family val="2"/>
    </font>
    <font>
      <sz val="8"/>
      <color rgb="FF305E84"/>
      <name val="Tahoma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E7DD"/>
        <bgColor indexed="64"/>
      </patternFill>
    </fill>
    <fill>
      <patternFill patternType="solid">
        <fgColor rgb="FFF9A967"/>
        <bgColor indexed="64"/>
      </patternFill>
    </fill>
    <fill>
      <patternFill patternType="solid">
        <fgColor rgb="FFCDBCAB"/>
        <bgColor indexed="64"/>
      </patternFill>
    </fill>
    <fill>
      <patternFill patternType="solid">
        <fgColor rgb="FFCAC3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ck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3499799966812134"/>
      </right>
      <top>
        <color indexed="63"/>
      </top>
      <bottom>
        <color indexed="63"/>
      </bottom>
    </border>
    <border>
      <left style="thick">
        <color theme="0" tint="-0.3499799966812134"/>
      </left>
      <right>
        <color indexed="63"/>
      </right>
      <top>
        <color indexed="63"/>
      </top>
      <bottom style="thick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ck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>
        <color indexed="63"/>
      </top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ck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>
        <color indexed="63"/>
      </top>
      <bottom style="thin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ck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>
        <color indexed="63"/>
      </right>
      <top style="thick">
        <color theme="0" tint="-0.3499799966812134"/>
      </top>
      <bottom>
        <color indexed="63"/>
      </bottom>
    </border>
    <border>
      <left style="thick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ck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ck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  <border>
      <left style="thin">
        <color theme="0" tint="-0.4999699890613556"/>
      </left>
      <right>
        <color indexed="63"/>
      </right>
      <top style="thick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ck">
        <color theme="0" tint="-0.4999699890613556"/>
      </top>
      <bottom style="thin">
        <color theme="0" tint="-0.4999699890613556"/>
      </bottom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0" fillId="31" borderId="7" applyNumberFormat="0" applyFont="0" applyAlignment="0" applyProtection="0"/>
    <xf numFmtId="0" fontId="78" fillId="26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3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9" fillId="3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right"/>
    </xf>
    <xf numFmtId="4" fontId="7" fillId="35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4" fontId="15" fillId="33" borderId="10" xfId="0" applyNumberFormat="1" applyFont="1" applyFill="1" applyBorder="1" applyAlignment="1">
      <alignment horizontal="right"/>
    </xf>
    <xf numFmtId="4" fontId="15" fillId="34" borderId="10" xfId="0" applyNumberFormat="1" applyFont="1" applyFill="1" applyBorder="1" applyAlignment="1">
      <alignment horizontal="right"/>
    </xf>
    <xf numFmtId="4" fontId="15" fillId="35" borderId="10" xfId="0" applyNumberFormat="1" applyFont="1" applyFill="1" applyBorder="1" applyAlignment="1">
      <alignment horizontal="right"/>
    </xf>
    <xf numFmtId="2" fontId="15" fillId="34" borderId="10" xfId="0" applyNumberFormat="1" applyFont="1" applyFill="1" applyBorder="1" applyAlignment="1">
      <alignment horizontal="right"/>
    </xf>
    <xf numFmtId="2" fontId="15" fillId="33" borderId="10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right"/>
    </xf>
    <xf numFmtId="4" fontId="15" fillId="35" borderId="12" xfId="0" applyNumberFormat="1" applyFont="1" applyFill="1" applyBorder="1" applyAlignment="1">
      <alignment horizontal="right"/>
    </xf>
    <xf numFmtId="4" fontId="82" fillId="0" borderId="10" xfId="0" applyNumberFormat="1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/>
    </xf>
    <xf numFmtId="4" fontId="83" fillId="0" borderId="13" xfId="0" applyNumberFormat="1" applyFont="1" applyFill="1" applyBorder="1" applyAlignment="1">
      <alignment horizontal="center"/>
    </xf>
    <xf numFmtId="4" fontId="83" fillId="33" borderId="13" xfId="0" applyNumberFormat="1" applyFont="1" applyFill="1" applyBorder="1" applyAlignment="1">
      <alignment horizontal="center"/>
    </xf>
    <xf numFmtId="4" fontId="83" fillId="34" borderId="13" xfId="0" applyNumberFormat="1" applyFont="1" applyFill="1" applyBorder="1" applyAlignment="1">
      <alignment horizontal="center"/>
    </xf>
    <xf numFmtId="4" fontId="83" fillId="35" borderId="13" xfId="0" applyNumberFormat="1" applyFont="1" applyFill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7" fillId="33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0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4" fontId="47" fillId="34" borderId="0" xfId="0" applyNumberFormat="1" applyFont="1" applyFill="1" applyBorder="1" applyAlignment="1">
      <alignment horizontal="right"/>
    </xf>
    <xf numFmtId="4" fontId="47" fillId="34" borderId="15" xfId="0" applyNumberFormat="1" applyFont="1" applyFill="1" applyBorder="1" applyAlignment="1">
      <alignment horizontal="right"/>
    </xf>
    <xf numFmtId="0" fontId="45" fillId="36" borderId="16" xfId="0" applyFont="1" applyFill="1" applyBorder="1" applyAlignment="1">
      <alignment/>
    </xf>
    <xf numFmtId="0" fontId="46" fillId="36" borderId="0" xfId="0" applyFont="1" applyFill="1" applyBorder="1" applyAlignment="1">
      <alignment horizontal="center"/>
    </xf>
    <xf numFmtId="0" fontId="47" fillId="36" borderId="0" xfId="0" applyFont="1" applyFill="1" applyBorder="1" applyAlignment="1">
      <alignment/>
    </xf>
    <xf numFmtId="4" fontId="47" fillId="36" borderId="17" xfId="0" applyNumberFormat="1" applyFont="1" applyFill="1" applyBorder="1" applyAlignment="1">
      <alignment horizontal="right"/>
    </xf>
    <xf numFmtId="0" fontId="48" fillId="33" borderId="0" xfId="0" applyFont="1" applyFill="1" applyBorder="1" applyAlignment="1">
      <alignment horizontal="center"/>
    </xf>
    <xf numFmtId="0" fontId="49" fillId="33" borderId="15" xfId="0" applyFont="1" applyFill="1" applyBorder="1" applyAlignment="1">
      <alignment/>
    </xf>
    <xf numFmtId="0" fontId="47" fillId="36" borderId="0" xfId="0" applyFont="1" applyFill="1" applyBorder="1" applyAlignment="1">
      <alignment horizontal="left"/>
    </xf>
    <xf numFmtId="4" fontId="47" fillId="36" borderId="16" xfId="0" applyNumberFormat="1" applyFont="1" applyFill="1" applyBorder="1" applyAlignment="1">
      <alignment horizontal="right"/>
    </xf>
    <xf numFmtId="0" fontId="47" fillId="36" borderId="0" xfId="0" applyFont="1" applyFill="1" applyBorder="1" applyAlignment="1">
      <alignment horizontal="right"/>
    </xf>
    <xf numFmtId="0" fontId="47" fillId="36" borderId="17" xfId="0" applyFont="1" applyFill="1" applyBorder="1" applyAlignment="1">
      <alignment horizontal="right"/>
    </xf>
    <xf numFmtId="0" fontId="45" fillId="33" borderId="18" xfId="0" applyFont="1" applyFill="1" applyBorder="1" applyAlignment="1">
      <alignment/>
    </xf>
    <xf numFmtId="0" fontId="48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0" fontId="46" fillId="34" borderId="19" xfId="0" applyFont="1" applyFill="1" applyBorder="1" applyAlignment="1">
      <alignment horizontal="center"/>
    </xf>
    <xf numFmtId="0" fontId="47" fillId="34" borderId="19" xfId="0" applyFont="1" applyFill="1" applyBorder="1" applyAlignment="1">
      <alignment/>
    </xf>
    <xf numFmtId="4" fontId="47" fillId="34" borderId="19" xfId="0" applyNumberFormat="1" applyFont="1" applyFill="1" applyBorder="1" applyAlignment="1">
      <alignment horizontal="right"/>
    </xf>
    <xf numFmtId="4" fontId="47" fillId="34" borderId="20" xfId="0" applyNumberFormat="1" applyFont="1" applyFill="1" applyBorder="1" applyAlignment="1">
      <alignment horizontal="right"/>
    </xf>
    <xf numFmtId="4" fontId="47" fillId="36" borderId="21" xfId="0" applyNumberFormat="1" applyFont="1" applyFill="1" applyBorder="1" applyAlignment="1">
      <alignment horizontal="right"/>
    </xf>
    <xf numFmtId="0" fontId="47" fillId="36" borderId="19" xfId="0" applyFont="1" applyFill="1" applyBorder="1" applyAlignment="1">
      <alignment horizontal="right"/>
    </xf>
    <xf numFmtId="0" fontId="47" fillId="36" borderId="22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0" fillId="32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4" fontId="84" fillId="33" borderId="23" xfId="0" applyNumberFormat="1" applyFont="1" applyFill="1" applyBorder="1" applyAlignment="1">
      <alignment horizontal="right"/>
    </xf>
    <xf numFmtId="4" fontId="84" fillId="34" borderId="23" xfId="0" applyNumberFormat="1" applyFont="1" applyFill="1" applyBorder="1" applyAlignment="1">
      <alignment horizontal="right"/>
    </xf>
    <xf numFmtId="4" fontId="84" fillId="35" borderId="23" xfId="0" applyNumberFormat="1" applyFont="1" applyFill="1" applyBorder="1" applyAlignment="1">
      <alignment horizontal="right"/>
    </xf>
    <xf numFmtId="4" fontId="84" fillId="35" borderId="24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 vertical="center"/>
    </xf>
    <xf numFmtId="4" fontId="20" fillId="33" borderId="10" xfId="0" applyNumberFormat="1" applyFont="1" applyFill="1" applyBorder="1" applyAlignment="1">
      <alignment horizontal="right"/>
    </xf>
    <xf numFmtId="4" fontId="20" fillId="34" borderId="10" xfId="0" applyNumberFormat="1" applyFont="1" applyFill="1" applyBorder="1" applyAlignment="1">
      <alignment horizontal="right"/>
    </xf>
    <xf numFmtId="2" fontId="20" fillId="34" borderId="10" xfId="0" applyNumberFormat="1" applyFont="1" applyFill="1" applyBorder="1" applyAlignment="1">
      <alignment horizontal="right"/>
    </xf>
    <xf numFmtId="4" fontId="20" fillId="35" borderId="10" xfId="0" applyNumberFormat="1" applyFont="1" applyFill="1" applyBorder="1" applyAlignment="1">
      <alignment horizontal="right"/>
    </xf>
    <xf numFmtId="4" fontId="20" fillId="35" borderId="12" xfId="0" applyNumberFormat="1" applyFont="1" applyFill="1" applyBorder="1" applyAlignment="1">
      <alignment horizontal="right"/>
    </xf>
    <xf numFmtId="4" fontId="21" fillId="33" borderId="25" xfId="0" applyNumberFormat="1" applyFont="1" applyFill="1" applyBorder="1" applyAlignment="1">
      <alignment horizontal="right"/>
    </xf>
    <xf numFmtId="4" fontId="21" fillId="34" borderId="25" xfId="0" applyNumberFormat="1" applyFont="1" applyFill="1" applyBorder="1" applyAlignment="1">
      <alignment horizontal="right"/>
    </xf>
    <xf numFmtId="4" fontId="21" fillId="35" borderId="25" xfId="0" applyNumberFormat="1" applyFont="1" applyFill="1" applyBorder="1" applyAlignment="1">
      <alignment horizontal="right"/>
    </xf>
    <xf numFmtId="4" fontId="21" fillId="35" borderId="26" xfId="0" applyNumberFormat="1" applyFont="1" applyFill="1" applyBorder="1" applyAlignment="1">
      <alignment horizontal="right"/>
    </xf>
    <xf numFmtId="2" fontId="20" fillId="33" borderId="10" xfId="0" applyNumberFormat="1" applyFont="1" applyFill="1" applyBorder="1" applyAlignment="1">
      <alignment horizontal="right"/>
    </xf>
    <xf numFmtId="4" fontId="85" fillId="33" borderId="10" xfId="0" applyNumberFormat="1" applyFont="1" applyFill="1" applyBorder="1" applyAlignment="1">
      <alignment horizontal="right"/>
    </xf>
    <xf numFmtId="4" fontId="85" fillId="34" borderId="10" xfId="0" applyNumberFormat="1" applyFont="1" applyFill="1" applyBorder="1" applyAlignment="1">
      <alignment horizontal="right"/>
    </xf>
    <xf numFmtId="4" fontId="85" fillId="35" borderId="10" xfId="0" applyNumberFormat="1" applyFont="1" applyFill="1" applyBorder="1" applyAlignment="1">
      <alignment horizontal="right"/>
    </xf>
    <xf numFmtId="4" fontId="85" fillId="35" borderId="12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 vertical="center"/>
    </xf>
    <xf numFmtId="0" fontId="3" fillId="32" borderId="25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/>
    </xf>
    <xf numFmtId="0" fontId="8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4" fontId="82" fillId="37" borderId="0" xfId="0" applyNumberFormat="1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16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/>
    </xf>
    <xf numFmtId="4" fontId="7" fillId="37" borderId="0" xfId="0" applyNumberFormat="1" applyFont="1" applyFill="1" applyBorder="1" applyAlignment="1">
      <alignment horizontal="right"/>
    </xf>
    <xf numFmtId="0" fontId="87" fillId="37" borderId="0" xfId="0" applyFont="1" applyFill="1" applyBorder="1" applyAlignment="1">
      <alignment vertical="center"/>
    </xf>
    <xf numFmtId="4" fontId="88" fillId="37" borderId="0" xfId="0" applyNumberFormat="1" applyFont="1" applyFill="1" applyBorder="1" applyAlignment="1">
      <alignment horizontal="center"/>
    </xf>
    <xf numFmtId="0" fontId="88" fillId="37" borderId="0" xfId="0" applyFont="1" applyFill="1" applyBorder="1" applyAlignment="1">
      <alignment horizontal="center"/>
    </xf>
    <xf numFmtId="4" fontId="10" fillId="37" borderId="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4" fontId="15" fillId="37" borderId="0" xfId="0" applyNumberFormat="1" applyFont="1" applyFill="1" applyBorder="1" applyAlignment="1">
      <alignment horizontal="right"/>
    </xf>
    <xf numFmtId="4" fontId="89" fillId="37" borderId="0" xfId="0" applyNumberFormat="1" applyFont="1" applyFill="1" applyBorder="1" applyAlignment="1">
      <alignment horizontal="center"/>
    </xf>
    <xf numFmtId="0" fontId="89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/>
    </xf>
    <xf numFmtId="2" fontId="15" fillId="0" borderId="13" xfId="0" applyNumberFormat="1" applyFont="1" applyFill="1" applyBorder="1" applyAlignment="1">
      <alignment horizontal="right"/>
    </xf>
    <xf numFmtId="4" fontId="15" fillId="33" borderId="13" xfId="0" applyNumberFormat="1" applyFont="1" applyFill="1" applyBorder="1" applyAlignment="1">
      <alignment horizontal="right"/>
    </xf>
    <xf numFmtId="4" fontId="15" fillId="34" borderId="13" xfId="0" applyNumberFormat="1" applyFont="1" applyFill="1" applyBorder="1" applyAlignment="1">
      <alignment horizontal="right"/>
    </xf>
    <xf numFmtId="4" fontId="15" fillId="35" borderId="13" xfId="0" applyNumberFormat="1" applyFont="1" applyFill="1" applyBorder="1" applyAlignment="1">
      <alignment horizontal="right"/>
    </xf>
    <xf numFmtId="4" fontId="15" fillId="35" borderId="28" xfId="0" applyNumberFormat="1" applyFont="1" applyFill="1" applyBorder="1" applyAlignment="1">
      <alignment horizontal="right"/>
    </xf>
    <xf numFmtId="0" fontId="10" fillId="37" borderId="14" xfId="0" applyFont="1" applyFill="1" applyBorder="1" applyAlignment="1">
      <alignment/>
    </xf>
    <xf numFmtId="0" fontId="4" fillId="37" borderId="17" xfId="0" applyFont="1" applyFill="1" applyBorder="1" applyAlignment="1">
      <alignment horizontal="center"/>
    </xf>
    <xf numFmtId="0" fontId="84" fillId="37" borderId="18" xfId="0" applyFont="1" applyFill="1" applyBorder="1" applyAlignment="1">
      <alignment/>
    </xf>
    <xf numFmtId="0" fontId="4" fillId="37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4" fillId="37" borderId="29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37" borderId="30" xfId="0" applyFont="1" applyFill="1" applyBorder="1" applyAlignment="1">
      <alignment/>
    </xf>
    <xf numFmtId="2" fontId="85" fillId="34" borderId="10" xfId="0" applyNumberFormat="1" applyFont="1" applyFill="1" applyBorder="1" applyAlignment="1">
      <alignment horizontal="right"/>
    </xf>
    <xf numFmtId="2" fontId="85" fillId="33" borderId="10" xfId="0" applyNumberFormat="1" applyFont="1" applyFill="1" applyBorder="1" applyAlignment="1">
      <alignment horizontal="right"/>
    </xf>
    <xf numFmtId="0" fontId="90" fillId="37" borderId="0" xfId="0" applyFont="1" applyFill="1" applyBorder="1" applyAlignment="1">
      <alignment vertical="center"/>
    </xf>
    <xf numFmtId="0" fontId="12" fillId="37" borderId="0" xfId="0" applyFont="1" applyFill="1" applyBorder="1" applyAlignment="1">
      <alignment vertical="center"/>
    </xf>
    <xf numFmtId="0" fontId="55" fillId="37" borderId="0" xfId="0" applyFont="1" applyFill="1" applyBorder="1" applyAlignment="1">
      <alignment vertical="center"/>
    </xf>
    <xf numFmtId="0" fontId="15" fillId="13" borderId="10" xfId="0" applyFont="1" applyFill="1" applyBorder="1" applyAlignment="1">
      <alignment horizontal="center"/>
    </xf>
    <xf numFmtId="4" fontId="15" fillId="13" borderId="10" xfId="0" applyNumberFormat="1" applyFont="1" applyFill="1" applyBorder="1" applyAlignment="1">
      <alignment horizontal="right"/>
    </xf>
    <xf numFmtId="2" fontId="7" fillId="13" borderId="10" xfId="0" applyNumberFormat="1" applyFont="1" applyFill="1" applyBorder="1" applyAlignment="1">
      <alignment/>
    </xf>
    <xf numFmtId="2" fontId="15" fillId="13" borderId="10" xfId="0" applyNumberFormat="1" applyFont="1" applyFill="1" applyBorder="1" applyAlignment="1">
      <alignment horizontal="right"/>
    </xf>
    <xf numFmtId="0" fontId="8" fillId="13" borderId="11" xfId="0" applyFont="1" applyFill="1" applyBorder="1" applyAlignment="1">
      <alignment horizontal="center"/>
    </xf>
    <xf numFmtId="4" fontId="11" fillId="13" borderId="12" xfId="0" applyNumberFormat="1" applyFont="1" applyFill="1" applyBorder="1" applyAlignment="1">
      <alignment horizontal="right"/>
    </xf>
    <xf numFmtId="4" fontId="15" fillId="13" borderId="10" xfId="0" applyNumberFormat="1" applyFont="1" applyFill="1" applyBorder="1" applyAlignment="1">
      <alignment horizontal="right" vertical="center"/>
    </xf>
    <xf numFmtId="4" fontId="25" fillId="13" borderId="10" xfId="0" applyNumberFormat="1" applyFont="1" applyFill="1" applyBorder="1" applyAlignment="1">
      <alignment horizontal="right" vertical="center"/>
    </xf>
    <xf numFmtId="4" fontId="26" fillId="13" borderId="12" xfId="0" applyNumberFormat="1" applyFont="1" applyFill="1" applyBorder="1" applyAlignment="1">
      <alignment horizontal="right" vertical="center"/>
    </xf>
    <xf numFmtId="4" fontId="91" fillId="13" borderId="12" xfId="0" applyNumberFormat="1" applyFont="1" applyFill="1" applyBorder="1" applyAlignment="1">
      <alignment horizontal="right" vertical="center"/>
    </xf>
    <xf numFmtId="4" fontId="91" fillId="13" borderId="10" xfId="0" applyNumberFormat="1" applyFont="1" applyFill="1" applyBorder="1" applyAlignment="1">
      <alignment horizontal="right" vertical="center"/>
    </xf>
    <xf numFmtId="4" fontId="85" fillId="13" borderId="10" xfId="0" applyNumberFormat="1" applyFont="1" applyFill="1" applyBorder="1" applyAlignment="1">
      <alignment horizontal="right"/>
    </xf>
    <xf numFmtId="2" fontId="85" fillId="13" borderId="10" xfId="0" applyNumberFormat="1" applyFont="1" applyFill="1" applyBorder="1" applyAlignment="1">
      <alignment horizontal="right"/>
    </xf>
    <xf numFmtId="4" fontId="85" fillId="13" borderId="12" xfId="0" applyNumberFormat="1" applyFont="1" applyFill="1" applyBorder="1" applyAlignment="1">
      <alignment horizontal="right"/>
    </xf>
    <xf numFmtId="0" fontId="3" fillId="13" borderId="25" xfId="0" applyFont="1" applyFill="1" applyBorder="1" applyAlignment="1">
      <alignment horizontal="right" vertical="center"/>
    </xf>
    <xf numFmtId="4" fontId="21" fillId="13" borderId="10" xfId="0" applyNumberFormat="1" applyFont="1" applyFill="1" applyBorder="1" applyAlignment="1">
      <alignment horizontal="right"/>
    </xf>
    <xf numFmtId="2" fontId="21" fillId="13" borderId="10" xfId="0" applyNumberFormat="1" applyFont="1" applyFill="1" applyBorder="1" applyAlignment="1">
      <alignment horizontal="right"/>
    </xf>
    <xf numFmtId="4" fontId="21" fillId="13" borderId="12" xfId="0" applyNumberFormat="1" applyFont="1" applyFill="1" applyBorder="1" applyAlignment="1">
      <alignment horizontal="right"/>
    </xf>
    <xf numFmtId="4" fontId="7" fillId="13" borderId="10" xfId="0" applyNumberFormat="1" applyFont="1" applyFill="1" applyBorder="1" applyAlignment="1">
      <alignment/>
    </xf>
    <xf numFmtId="4" fontId="92" fillId="13" borderId="12" xfId="0" applyNumberFormat="1" applyFont="1" applyFill="1" applyBorder="1" applyAlignment="1">
      <alignment horizontal="right"/>
    </xf>
    <xf numFmtId="4" fontId="93" fillId="13" borderId="23" xfId="0" applyNumberFormat="1" applyFont="1" applyFill="1" applyBorder="1" applyAlignment="1">
      <alignment horizontal="center" vertical="center"/>
    </xf>
    <xf numFmtId="4" fontId="93" fillId="13" borderId="25" xfId="0" applyNumberFormat="1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/>
    </xf>
    <xf numFmtId="0" fontId="8" fillId="13" borderId="32" xfId="0" applyFont="1" applyFill="1" applyBorder="1" applyAlignment="1">
      <alignment horizontal="center" vertical="center"/>
    </xf>
    <xf numFmtId="0" fontId="15" fillId="13" borderId="23" xfId="0" applyFont="1" applyFill="1" applyBorder="1" applyAlignment="1">
      <alignment horizontal="center" vertical="center"/>
    </xf>
    <xf numFmtId="0" fontId="15" fillId="13" borderId="25" xfId="0" applyFont="1" applyFill="1" applyBorder="1" applyAlignment="1">
      <alignment horizontal="center" vertical="center"/>
    </xf>
    <xf numFmtId="4" fontId="15" fillId="13" borderId="23" xfId="0" applyNumberFormat="1" applyFont="1" applyFill="1" applyBorder="1" applyAlignment="1">
      <alignment horizontal="center" vertical="center"/>
    </xf>
    <xf numFmtId="4" fontId="15" fillId="13" borderId="25" xfId="0" applyNumberFormat="1" applyFont="1" applyFill="1" applyBorder="1" applyAlignment="1">
      <alignment horizontal="center" vertical="center"/>
    </xf>
    <xf numFmtId="2" fontId="7" fillId="13" borderId="23" xfId="0" applyNumberFormat="1" applyFont="1" applyFill="1" applyBorder="1" applyAlignment="1">
      <alignment horizontal="center" vertical="center"/>
    </xf>
    <xf numFmtId="2" fontId="7" fillId="13" borderId="25" xfId="0" applyNumberFormat="1" applyFont="1" applyFill="1" applyBorder="1" applyAlignment="1">
      <alignment horizontal="center" vertical="center"/>
    </xf>
    <xf numFmtId="2" fontId="15" fillId="13" borderId="23" xfId="0" applyNumberFormat="1" applyFont="1" applyFill="1" applyBorder="1" applyAlignment="1">
      <alignment horizontal="center" vertical="center"/>
    </xf>
    <xf numFmtId="2" fontId="15" fillId="13" borderId="25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62" fillId="33" borderId="29" xfId="0" applyFont="1" applyFill="1" applyBorder="1" applyAlignment="1">
      <alignment horizontal="center"/>
    </xf>
    <xf numFmtId="0" fontId="62" fillId="34" borderId="29" xfId="0" applyFont="1" applyFill="1" applyBorder="1" applyAlignment="1">
      <alignment horizontal="center"/>
    </xf>
    <xf numFmtId="0" fontId="62" fillId="36" borderId="29" xfId="0" applyFont="1" applyFill="1" applyBorder="1" applyAlignment="1">
      <alignment horizontal="center"/>
    </xf>
    <xf numFmtId="4" fontId="82" fillId="33" borderId="23" xfId="0" applyNumberFormat="1" applyFont="1" applyFill="1" applyBorder="1" applyAlignment="1">
      <alignment horizontal="center" vertical="center" wrapText="1"/>
    </xf>
    <xf numFmtId="4" fontId="82" fillId="33" borderId="36" xfId="0" applyNumberFormat="1" applyFont="1" applyFill="1" applyBorder="1" applyAlignment="1">
      <alignment horizontal="center" vertical="center" wrapText="1"/>
    </xf>
    <xf numFmtId="4" fontId="82" fillId="33" borderId="37" xfId="0" applyNumberFormat="1" applyFont="1" applyFill="1" applyBorder="1" applyAlignment="1">
      <alignment horizontal="center" vertical="center" wrapText="1"/>
    </xf>
    <xf numFmtId="4" fontId="82" fillId="34" borderId="23" xfId="0" applyNumberFormat="1" applyFont="1" applyFill="1" applyBorder="1" applyAlignment="1">
      <alignment horizontal="center" vertical="center" wrapText="1"/>
    </xf>
    <xf numFmtId="4" fontId="82" fillId="34" borderId="36" xfId="0" applyNumberFormat="1" applyFont="1" applyFill="1" applyBorder="1" applyAlignment="1">
      <alignment horizontal="center" vertical="center" wrapText="1"/>
    </xf>
    <xf numFmtId="4" fontId="82" fillId="34" borderId="37" xfId="0" applyNumberFormat="1" applyFont="1" applyFill="1" applyBorder="1" applyAlignment="1">
      <alignment horizontal="center" vertical="center" wrapText="1"/>
    </xf>
    <xf numFmtId="4" fontId="82" fillId="35" borderId="24" xfId="0" applyNumberFormat="1" applyFont="1" applyFill="1" applyBorder="1" applyAlignment="1">
      <alignment horizontal="center" vertical="center" wrapText="1"/>
    </xf>
    <xf numFmtId="4" fontId="82" fillId="35" borderId="38" xfId="0" applyNumberFormat="1" applyFont="1" applyFill="1" applyBorder="1" applyAlignment="1">
      <alignment horizontal="center" vertical="center" wrapText="1"/>
    </xf>
    <xf numFmtId="4" fontId="82" fillId="35" borderId="39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94" fillId="0" borderId="32" xfId="0" applyFont="1" applyFill="1" applyBorder="1" applyAlignment="1">
      <alignment horizontal="center"/>
    </xf>
    <xf numFmtId="0" fontId="94" fillId="0" borderId="25" xfId="0" applyFont="1" applyFill="1" applyBorder="1" applyAlignment="1">
      <alignment horizontal="center"/>
    </xf>
    <xf numFmtId="0" fontId="95" fillId="0" borderId="11" xfId="0" applyFont="1" applyFill="1" applyBorder="1" applyAlignment="1">
      <alignment horizontal="center"/>
    </xf>
    <xf numFmtId="0" fontId="95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 vertical="center"/>
    </xf>
    <xf numFmtId="4" fontId="82" fillId="34" borderId="40" xfId="0" applyNumberFormat="1" applyFont="1" applyFill="1" applyBorder="1" applyAlignment="1">
      <alignment horizontal="center"/>
    </xf>
    <xf numFmtId="0" fontId="96" fillId="0" borderId="41" xfId="0" applyFont="1" applyFill="1" applyBorder="1" applyAlignment="1">
      <alignment horizontal="center"/>
    </xf>
    <xf numFmtId="0" fontId="96" fillId="0" borderId="40" xfId="0" applyFont="1" applyFill="1" applyBorder="1" applyAlignment="1">
      <alignment horizontal="center"/>
    </xf>
    <xf numFmtId="0" fontId="82" fillId="32" borderId="10" xfId="0" applyFont="1" applyFill="1" applyBorder="1" applyAlignment="1">
      <alignment horizontal="center" vertical="center" wrapText="1"/>
    </xf>
    <xf numFmtId="0" fontId="82" fillId="32" borderId="13" xfId="0" applyFont="1" applyFill="1" applyBorder="1" applyAlignment="1">
      <alignment horizontal="center" vertical="center" wrapText="1"/>
    </xf>
    <xf numFmtId="0" fontId="82" fillId="32" borderId="11" xfId="0" applyFont="1" applyFill="1" applyBorder="1" applyAlignment="1">
      <alignment horizontal="center" vertical="center" wrapText="1"/>
    </xf>
    <xf numFmtId="0" fontId="82" fillId="32" borderId="27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" fillId="37" borderId="42" xfId="0" applyFont="1" applyFill="1" applyBorder="1" applyAlignment="1">
      <alignment horizontal="center"/>
    </xf>
    <xf numFmtId="4" fontId="82" fillId="33" borderId="40" xfId="0" applyNumberFormat="1" applyFont="1" applyFill="1" applyBorder="1" applyAlignment="1">
      <alignment horizontal="center"/>
    </xf>
    <xf numFmtId="4" fontId="82" fillId="33" borderId="10" xfId="0" applyNumberFormat="1" applyFont="1" applyFill="1" applyBorder="1" applyAlignment="1">
      <alignment horizontal="center" vertical="center" wrapText="1"/>
    </xf>
    <xf numFmtId="4" fontId="82" fillId="34" borderId="10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4" fontId="82" fillId="35" borderId="10" xfId="0" applyNumberFormat="1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4" fontId="15" fillId="13" borderId="23" xfId="0" applyNumberFormat="1" applyFont="1" applyFill="1" applyBorder="1" applyAlignment="1">
      <alignment horizontal="right" vertical="center"/>
    </xf>
    <xf numFmtId="4" fontId="15" fillId="13" borderId="25" xfId="0" applyNumberFormat="1" applyFont="1" applyFill="1" applyBorder="1" applyAlignment="1">
      <alignment horizontal="right" vertical="center"/>
    </xf>
    <xf numFmtId="2" fontId="7" fillId="13" borderId="23" xfId="0" applyNumberFormat="1" applyFont="1" applyFill="1" applyBorder="1" applyAlignment="1">
      <alignment horizontal="right" vertical="center"/>
    </xf>
    <xf numFmtId="2" fontId="7" fillId="13" borderId="25" xfId="0" applyNumberFormat="1" applyFont="1" applyFill="1" applyBorder="1" applyAlignment="1">
      <alignment horizontal="right" vertical="center"/>
    </xf>
    <xf numFmtId="2" fontId="15" fillId="13" borderId="23" xfId="0" applyNumberFormat="1" applyFont="1" applyFill="1" applyBorder="1" applyAlignment="1">
      <alignment horizontal="right" vertical="center"/>
    </xf>
    <xf numFmtId="2" fontId="15" fillId="13" borderId="25" xfId="0" applyNumberFormat="1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right" vertical="center"/>
    </xf>
    <xf numFmtId="4" fontId="15" fillId="0" borderId="25" xfId="0" applyNumberFormat="1" applyFont="1" applyFill="1" applyBorder="1" applyAlignment="1">
      <alignment horizontal="right" vertical="center"/>
    </xf>
    <xf numFmtId="2" fontId="7" fillId="0" borderId="23" xfId="0" applyNumberFormat="1" applyFont="1" applyFill="1" applyBorder="1" applyAlignment="1">
      <alignment horizontal="right" vertical="center"/>
    </xf>
    <xf numFmtId="2" fontId="7" fillId="0" borderId="25" xfId="0" applyNumberFormat="1" applyFont="1" applyFill="1" applyBorder="1" applyAlignment="1">
      <alignment horizontal="right" vertical="center"/>
    </xf>
    <xf numFmtId="2" fontId="15" fillId="0" borderId="23" xfId="0" applyNumberFormat="1" applyFont="1" applyFill="1" applyBorder="1" applyAlignment="1">
      <alignment horizontal="right" vertical="center"/>
    </xf>
    <xf numFmtId="2" fontId="15" fillId="0" borderId="25" xfId="0" applyNumberFormat="1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4" fontId="7" fillId="0" borderId="23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0" fontId="87" fillId="37" borderId="0" xfId="0" applyFont="1" applyFill="1" applyBorder="1" applyAlignment="1">
      <alignment horizontal="center" vertical="center"/>
    </xf>
    <xf numFmtId="0" fontId="97" fillId="38" borderId="0" xfId="0" applyFont="1" applyFill="1" applyBorder="1" applyAlignment="1">
      <alignment horizontal="left"/>
    </xf>
    <xf numFmtId="0" fontId="97" fillId="38" borderId="0" xfId="0" applyFont="1" applyFill="1" applyBorder="1" applyAlignment="1">
      <alignment/>
    </xf>
    <xf numFmtId="0" fontId="82" fillId="35" borderId="40" xfId="0" applyFont="1" applyFill="1" applyBorder="1" applyAlignment="1">
      <alignment horizontal="center"/>
    </xf>
    <xf numFmtId="0" fontId="82" fillId="35" borderId="46" xfId="0" applyFont="1" applyFill="1" applyBorder="1" applyAlignment="1">
      <alignment horizontal="center"/>
    </xf>
    <xf numFmtId="0" fontId="12" fillId="37" borderId="42" xfId="0" applyFont="1" applyFill="1" applyBorder="1" applyAlignment="1">
      <alignment horizontal="center" vertical="center"/>
    </xf>
    <xf numFmtId="0" fontId="14" fillId="37" borderId="0" xfId="0" applyFont="1" applyFill="1" applyAlignment="1">
      <alignment horizontal="center"/>
    </xf>
    <xf numFmtId="4" fontId="86" fillId="37" borderId="0" xfId="0" applyNumberFormat="1" applyFont="1" applyFill="1" applyBorder="1" applyAlignment="1">
      <alignment horizontal="center"/>
    </xf>
    <xf numFmtId="4" fontId="98" fillId="37" borderId="0" xfId="0" applyNumberFormat="1" applyFont="1" applyFill="1" applyBorder="1" applyAlignment="1">
      <alignment horizontal="center"/>
    </xf>
    <xf numFmtId="4" fontId="91" fillId="37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</xdr:colOff>
      <xdr:row>15</xdr:row>
      <xdr:rowOff>133350</xdr:rowOff>
    </xdr:from>
    <xdr:to>
      <xdr:col>14</xdr:col>
      <xdr:colOff>714375</xdr:colOff>
      <xdr:row>18</xdr:row>
      <xdr:rowOff>95250</xdr:rowOff>
    </xdr:to>
    <xdr:pic>
      <xdr:nvPicPr>
        <xdr:cNvPr id="1" name="Картина 3" descr="ВыгодноеПредло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3086100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61</xdr:row>
      <xdr:rowOff>190500</xdr:rowOff>
    </xdr:from>
    <xdr:to>
      <xdr:col>14</xdr:col>
      <xdr:colOff>742950</xdr:colOff>
      <xdr:row>64</xdr:row>
      <xdr:rowOff>85725</xdr:rowOff>
    </xdr:to>
    <xdr:pic>
      <xdr:nvPicPr>
        <xdr:cNvPr id="2" name="Картина 5" descr="ВыгодноеПредло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11029950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70</xdr:row>
      <xdr:rowOff>0</xdr:rowOff>
    </xdr:from>
    <xdr:to>
      <xdr:col>14</xdr:col>
      <xdr:colOff>752475</xdr:colOff>
      <xdr:row>72</xdr:row>
      <xdr:rowOff>76200</xdr:rowOff>
    </xdr:to>
    <xdr:pic>
      <xdr:nvPicPr>
        <xdr:cNvPr id="3" name="Картина 6" descr="ВыгодноеПредло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2725400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117</xdr:row>
      <xdr:rowOff>9525</xdr:rowOff>
    </xdr:from>
    <xdr:to>
      <xdr:col>15</xdr:col>
      <xdr:colOff>28575</xdr:colOff>
      <xdr:row>119</xdr:row>
      <xdr:rowOff>114300</xdr:rowOff>
    </xdr:to>
    <xdr:pic>
      <xdr:nvPicPr>
        <xdr:cNvPr id="4" name="Картина 7" descr="ВыгодноеПредло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0964525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101</xdr:row>
      <xdr:rowOff>0</xdr:rowOff>
    </xdr:from>
    <xdr:to>
      <xdr:col>15</xdr:col>
      <xdr:colOff>19050</xdr:colOff>
      <xdr:row>103</xdr:row>
      <xdr:rowOff>123825</xdr:rowOff>
    </xdr:to>
    <xdr:pic>
      <xdr:nvPicPr>
        <xdr:cNvPr id="5" name="Картина 8" descr="ВыгодноеПредло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8192750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132</xdr:row>
      <xdr:rowOff>171450</xdr:rowOff>
    </xdr:from>
    <xdr:to>
      <xdr:col>15</xdr:col>
      <xdr:colOff>523875</xdr:colOff>
      <xdr:row>134</xdr:row>
      <xdr:rowOff>19050</xdr:rowOff>
    </xdr:to>
    <xdr:pic>
      <xdr:nvPicPr>
        <xdr:cNvPr id="6" name="Картина 9" descr="sticker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2370772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156"/>
  <sheetViews>
    <sheetView tabSelected="1" zoomScalePageLayoutView="0" workbookViewId="0" topLeftCell="A118">
      <selection activeCell="A6" sqref="A6:IV6"/>
    </sheetView>
  </sheetViews>
  <sheetFormatPr defaultColWidth="9.140625" defaultRowHeight="12.75"/>
  <cols>
    <col min="1" max="1" width="14.140625" style="4" customWidth="1"/>
    <col min="2" max="2" width="12.00390625" style="8" customWidth="1"/>
    <col min="3" max="3" width="10.7109375" style="3" customWidth="1"/>
    <col min="4" max="4" width="8.421875" style="2" customWidth="1"/>
    <col min="5" max="5" width="6.421875" style="2" hidden="1" customWidth="1"/>
    <col min="6" max="6" width="13.00390625" style="2" hidden="1" customWidth="1"/>
    <col min="7" max="7" width="8.28125" style="2" customWidth="1"/>
    <col min="8" max="8" width="8.421875" style="2" customWidth="1"/>
    <col min="9" max="9" width="9.00390625" style="2" customWidth="1"/>
    <col min="10" max="10" width="10.8515625" style="2" customWidth="1"/>
    <col min="11" max="11" width="8.57421875" style="2" customWidth="1"/>
    <col min="12" max="12" width="11.140625" style="7" customWidth="1"/>
    <col min="13" max="13" width="8.7109375" style="7" customWidth="1"/>
    <col min="14" max="14" width="11.8515625" style="7" customWidth="1"/>
    <col min="15" max="15" width="11.28125" style="7" customWidth="1"/>
    <col min="16" max="16" width="9.00390625" style="68" customWidth="1"/>
    <col min="17" max="16384" width="9.140625" style="1" customWidth="1"/>
  </cols>
  <sheetData>
    <row r="1" spans="1:16" s="10" customFormat="1" ht="18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98" t="s">
        <v>147</v>
      </c>
      <c r="M1" s="247" t="s">
        <v>146</v>
      </c>
      <c r="N1" s="247"/>
      <c r="O1" s="98" t="s">
        <v>147</v>
      </c>
      <c r="P1" s="99"/>
    </row>
    <row r="2" spans="1:16" s="10" customFormat="1" ht="18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98" t="s">
        <v>148</v>
      </c>
      <c r="M2" s="247" t="s">
        <v>142</v>
      </c>
      <c r="N2" s="247"/>
      <c r="O2" s="98" t="s">
        <v>148</v>
      </c>
      <c r="P2" s="99"/>
    </row>
    <row r="3" spans="1:16" s="10" customFormat="1" ht="18.7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98" t="s">
        <v>149</v>
      </c>
      <c r="M3" s="247" t="s">
        <v>143</v>
      </c>
      <c r="N3" s="247"/>
      <c r="O3" s="98" t="s">
        <v>149</v>
      </c>
      <c r="P3" s="99"/>
    </row>
    <row r="4" spans="1:16" s="10" customFormat="1" ht="17.25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98" t="s">
        <v>150</v>
      </c>
      <c r="M4" s="247" t="s">
        <v>144</v>
      </c>
      <c r="N4" s="247"/>
      <c r="O4" s="98" t="s">
        <v>150</v>
      </c>
      <c r="P4" s="99"/>
    </row>
    <row r="5" spans="1:16" s="10" customFormat="1" ht="17.2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98" t="s">
        <v>151</v>
      </c>
      <c r="M5" s="248" t="s">
        <v>145</v>
      </c>
      <c r="N5" s="248"/>
      <c r="O5" s="98" t="s">
        <v>151</v>
      </c>
      <c r="P5" s="99"/>
    </row>
    <row r="6" spans="1:17" s="10" customFormat="1" ht="25.5" customHeight="1" thickBot="1">
      <c r="A6" s="209"/>
      <c r="B6" s="209"/>
      <c r="C6" s="209"/>
      <c r="D6" s="143"/>
      <c r="E6" s="144"/>
      <c r="F6" s="144"/>
      <c r="G6" s="144"/>
      <c r="H6" s="144"/>
      <c r="I6" s="144"/>
      <c r="J6" s="145"/>
      <c r="K6" s="251"/>
      <c r="L6" s="251"/>
      <c r="M6" s="251"/>
      <c r="N6" s="251"/>
      <c r="O6" s="100"/>
      <c r="P6" s="101"/>
      <c r="Q6" s="11"/>
    </row>
    <row r="7" spans="1:16" ht="13.5" customHeight="1" thickTop="1">
      <c r="A7" s="202"/>
      <c r="B7" s="203"/>
      <c r="C7" s="203"/>
      <c r="D7" s="203"/>
      <c r="E7" s="203"/>
      <c r="F7" s="203"/>
      <c r="G7" s="203"/>
      <c r="H7" s="203"/>
      <c r="I7" s="210" t="s">
        <v>134</v>
      </c>
      <c r="J7" s="210"/>
      <c r="K7" s="201" t="s">
        <v>140</v>
      </c>
      <c r="L7" s="201"/>
      <c r="M7" s="249" t="s">
        <v>141</v>
      </c>
      <c r="N7" s="250"/>
      <c r="O7" s="102"/>
      <c r="P7" s="103"/>
    </row>
    <row r="8" spans="1:16" s="5" customFormat="1" ht="13.5" customHeight="1">
      <c r="A8" s="206" t="s">
        <v>94</v>
      </c>
      <c r="B8" s="204" t="s">
        <v>96</v>
      </c>
      <c r="C8" s="204" t="s">
        <v>95</v>
      </c>
      <c r="D8" s="208" t="s">
        <v>97</v>
      </c>
      <c r="E8" s="208" t="s">
        <v>0</v>
      </c>
      <c r="F8" s="32"/>
      <c r="G8" s="208" t="s">
        <v>99</v>
      </c>
      <c r="H8" s="208" t="s">
        <v>98</v>
      </c>
      <c r="I8" s="211" t="s">
        <v>100</v>
      </c>
      <c r="J8" s="184" t="s">
        <v>101</v>
      </c>
      <c r="K8" s="212" t="s">
        <v>100</v>
      </c>
      <c r="L8" s="187" t="s">
        <v>101</v>
      </c>
      <c r="M8" s="217" t="s">
        <v>100</v>
      </c>
      <c r="N8" s="190" t="s">
        <v>101</v>
      </c>
      <c r="O8" s="104"/>
      <c r="P8" s="105"/>
    </row>
    <row r="9" spans="1:16" s="5" customFormat="1" ht="15.75" customHeight="1">
      <c r="A9" s="206"/>
      <c r="B9" s="204"/>
      <c r="C9" s="204"/>
      <c r="D9" s="208"/>
      <c r="E9" s="208"/>
      <c r="F9" s="32"/>
      <c r="G9" s="208"/>
      <c r="H9" s="208"/>
      <c r="I9" s="211"/>
      <c r="J9" s="185"/>
      <c r="K9" s="212"/>
      <c r="L9" s="188"/>
      <c r="M9" s="217"/>
      <c r="N9" s="191"/>
      <c r="O9" s="104"/>
      <c r="P9" s="105"/>
    </row>
    <row r="10" spans="1:16" s="5" customFormat="1" ht="11.25" customHeight="1" thickBot="1">
      <c r="A10" s="207"/>
      <c r="B10" s="205"/>
      <c r="C10" s="205"/>
      <c r="D10" s="33" t="s">
        <v>1</v>
      </c>
      <c r="E10" s="33" t="s">
        <v>1</v>
      </c>
      <c r="F10" s="34"/>
      <c r="G10" s="33" t="s">
        <v>1</v>
      </c>
      <c r="H10" s="33" t="s">
        <v>1</v>
      </c>
      <c r="I10" s="35" t="s">
        <v>102</v>
      </c>
      <c r="J10" s="186"/>
      <c r="K10" s="36" t="s">
        <v>102</v>
      </c>
      <c r="L10" s="189"/>
      <c r="M10" s="37" t="s">
        <v>102</v>
      </c>
      <c r="N10" s="192"/>
      <c r="O10" s="104"/>
      <c r="P10" s="105"/>
    </row>
    <row r="11" spans="1:16" s="5" customFormat="1" ht="12.75" customHeight="1" thickTop="1">
      <c r="A11" s="196" t="s">
        <v>104</v>
      </c>
      <c r="B11" s="197"/>
      <c r="C11" s="197"/>
      <c r="D11" s="197"/>
      <c r="E11" s="197"/>
      <c r="F11" s="197"/>
      <c r="G11" s="197"/>
      <c r="H11" s="197"/>
      <c r="I11" s="213"/>
      <c r="J11" s="214"/>
      <c r="K11" s="214"/>
      <c r="L11" s="214"/>
      <c r="M11" s="214"/>
      <c r="N11" s="215"/>
      <c r="O11" s="106"/>
      <c r="P11" s="107"/>
    </row>
    <row r="12" spans="1:16" s="5" customFormat="1" ht="12.75">
      <c r="A12" s="198" t="s">
        <v>132</v>
      </c>
      <c r="B12" s="199"/>
      <c r="C12" s="199"/>
      <c r="D12" s="199"/>
      <c r="E12" s="199"/>
      <c r="F12" s="199"/>
      <c r="G12" s="199"/>
      <c r="H12" s="199"/>
      <c r="I12" s="178"/>
      <c r="J12" s="179"/>
      <c r="K12" s="179"/>
      <c r="L12" s="179"/>
      <c r="M12" s="179"/>
      <c r="N12" s="180"/>
      <c r="O12" s="108"/>
      <c r="P12" s="109"/>
    </row>
    <row r="13" spans="1:16" s="5" customFormat="1" ht="12.75" customHeight="1">
      <c r="A13" s="29" t="s">
        <v>2</v>
      </c>
      <c r="B13" s="12" t="s">
        <v>85</v>
      </c>
      <c r="C13" s="13" t="s">
        <v>86</v>
      </c>
      <c r="D13" s="14">
        <v>60.62</v>
      </c>
      <c r="E13" s="15"/>
      <c r="F13" s="15">
        <f aca="true" t="shared" si="0" ref="F13:F39">D13+E13</f>
        <v>60.62</v>
      </c>
      <c r="G13" s="16">
        <v>9.107276681572934</v>
      </c>
      <c r="H13" s="17">
        <f aca="true" t="shared" si="1" ref="H13:H39">G13+D13</f>
        <v>69.72727668157293</v>
      </c>
      <c r="I13" s="18">
        <v>1065</v>
      </c>
      <c r="J13" s="18">
        <f>H13*I13</f>
        <v>74259.54966587517</v>
      </c>
      <c r="K13" s="19">
        <f aca="true" t="shared" si="2" ref="K13:K39">0.95*I13</f>
        <v>1011.75</v>
      </c>
      <c r="L13" s="19">
        <f aca="true" t="shared" si="3" ref="L13:L39">H13*K13</f>
        <v>70546.57218258141</v>
      </c>
      <c r="M13" s="20">
        <f aca="true" t="shared" si="4" ref="M13:M39">0.9*I13</f>
        <v>958.5</v>
      </c>
      <c r="N13" s="30">
        <f aca="true" t="shared" si="5" ref="N13:N39">H13*M13</f>
        <v>66833.59469928766</v>
      </c>
      <c r="O13" s="110"/>
      <c r="P13" s="107"/>
    </row>
    <row r="14" spans="1:16" s="5" customFormat="1" ht="12.75">
      <c r="A14" s="29" t="s">
        <v>3</v>
      </c>
      <c r="B14" s="12" t="s">
        <v>85</v>
      </c>
      <c r="C14" s="13" t="s">
        <v>86</v>
      </c>
      <c r="D14" s="14">
        <v>60.3</v>
      </c>
      <c r="E14" s="15"/>
      <c r="F14" s="15">
        <f t="shared" si="0"/>
        <v>60.3</v>
      </c>
      <c r="G14" s="16">
        <v>9.059201318027844</v>
      </c>
      <c r="H14" s="17">
        <f t="shared" si="1"/>
        <v>69.35920131802784</v>
      </c>
      <c r="I14" s="18">
        <v>1065</v>
      </c>
      <c r="J14" s="18">
        <f>H14*I14</f>
        <v>73867.54940369965</v>
      </c>
      <c r="K14" s="19">
        <f t="shared" si="2"/>
        <v>1011.75</v>
      </c>
      <c r="L14" s="19">
        <f t="shared" si="3"/>
        <v>70174.17193351468</v>
      </c>
      <c r="M14" s="20">
        <f t="shared" si="4"/>
        <v>958.5</v>
      </c>
      <c r="N14" s="30">
        <f t="shared" si="5"/>
        <v>66480.79446332969</v>
      </c>
      <c r="O14" s="110"/>
      <c r="P14" s="107"/>
    </row>
    <row r="15" spans="1:16" s="5" customFormat="1" ht="12.75">
      <c r="A15" s="29" t="s">
        <v>12</v>
      </c>
      <c r="B15" s="12" t="s">
        <v>88</v>
      </c>
      <c r="C15" s="13" t="s">
        <v>86</v>
      </c>
      <c r="D15" s="14">
        <v>37.75</v>
      </c>
      <c r="E15" s="15"/>
      <c r="F15" s="15">
        <f t="shared" si="0"/>
        <v>37.75</v>
      </c>
      <c r="G15" s="16">
        <v>5.671390543209803</v>
      </c>
      <c r="H15" s="17">
        <f t="shared" si="1"/>
        <v>43.4213905432098</v>
      </c>
      <c r="I15" s="18">
        <v>1065</v>
      </c>
      <c r="J15" s="18">
        <f aca="true" t="shared" si="6" ref="J15:J39">H15*I15</f>
        <v>46243.78092851844</v>
      </c>
      <c r="K15" s="19">
        <f t="shared" si="2"/>
        <v>1011.75</v>
      </c>
      <c r="L15" s="19">
        <f t="shared" si="3"/>
        <v>43931.59188209252</v>
      </c>
      <c r="M15" s="20">
        <f t="shared" si="4"/>
        <v>958.5</v>
      </c>
      <c r="N15" s="30">
        <f t="shared" si="5"/>
        <v>41619.402835666595</v>
      </c>
      <c r="O15" s="110"/>
      <c r="P15" s="107"/>
    </row>
    <row r="16" spans="1:16" s="5" customFormat="1" ht="12.75">
      <c r="A16" s="29" t="s">
        <v>4</v>
      </c>
      <c r="B16" s="12" t="s">
        <v>85</v>
      </c>
      <c r="C16" s="13" t="s">
        <v>87</v>
      </c>
      <c r="D16" s="14">
        <v>55.85</v>
      </c>
      <c r="E16" s="15"/>
      <c r="F16" s="15">
        <f t="shared" si="0"/>
        <v>55.85</v>
      </c>
      <c r="G16" s="16">
        <v>8.39065329372894</v>
      </c>
      <c r="H16" s="17">
        <f t="shared" si="1"/>
        <v>64.24065329372894</v>
      </c>
      <c r="I16" s="18">
        <v>1100</v>
      </c>
      <c r="J16" s="18">
        <f t="shared" si="6"/>
        <v>70664.71862310183</v>
      </c>
      <c r="K16" s="19">
        <f t="shared" si="2"/>
        <v>1045</v>
      </c>
      <c r="L16" s="19">
        <f t="shared" si="3"/>
        <v>67131.48269194675</v>
      </c>
      <c r="M16" s="20">
        <f t="shared" si="4"/>
        <v>990</v>
      </c>
      <c r="N16" s="30">
        <f t="shared" si="5"/>
        <v>63598.24676079165</v>
      </c>
      <c r="O16" s="110"/>
      <c r="P16" s="107"/>
    </row>
    <row r="17" spans="1:16" s="5" customFormat="1" ht="17.25" customHeight="1">
      <c r="A17" s="216" t="s">
        <v>5</v>
      </c>
      <c r="B17" s="220" t="s">
        <v>85</v>
      </c>
      <c r="C17" s="221" t="s">
        <v>87</v>
      </c>
      <c r="D17" s="222">
        <v>54.9</v>
      </c>
      <c r="E17" s="71"/>
      <c r="F17" s="71">
        <f>D17+E17</f>
        <v>54.9</v>
      </c>
      <c r="G17" s="200">
        <v>8.247929558204456</v>
      </c>
      <c r="H17" s="200">
        <f>G17+D17</f>
        <v>63.14792955820445</v>
      </c>
      <c r="I17" s="72">
        <v>950</v>
      </c>
      <c r="J17" s="72">
        <f t="shared" si="6"/>
        <v>59990.53308029423</v>
      </c>
      <c r="K17" s="73">
        <f t="shared" si="2"/>
        <v>902.5</v>
      </c>
      <c r="L17" s="73">
        <f t="shared" si="3"/>
        <v>56991.00642627952</v>
      </c>
      <c r="M17" s="74">
        <f t="shared" si="4"/>
        <v>855</v>
      </c>
      <c r="N17" s="75">
        <f t="shared" si="5"/>
        <v>53991.47977226481</v>
      </c>
      <c r="O17" s="253"/>
      <c r="P17" s="111"/>
    </row>
    <row r="18" spans="1:16" s="5" customFormat="1" ht="18.75" customHeight="1">
      <c r="A18" s="216"/>
      <c r="B18" s="220"/>
      <c r="C18" s="221"/>
      <c r="D18" s="222"/>
      <c r="E18" s="91"/>
      <c r="F18" s="91"/>
      <c r="G18" s="200"/>
      <c r="H18" s="200"/>
      <c r="I18" s="82">
        <v>1100</v>
      </c>
      <c r="J18" s="82">
        <f>H17*I18</f>
        <v>69462.72251402489</v>
      </c>
      <c r="K18" s="83">
        <f t="shared" si="2"/>
        <v>1045</v>
      </c>
      <c r="L18" s="83">
        <f>H17*K18</f>
        <v>65989.58638832366</v>
      </c>
      <c r="M18" s="84">
        <f t="shared" si="4"/>
        <v>990</v>
      </c>
      <c r="N18" s="85">
        <f>H17*M18</f>
        <v>62516.450262622406</v>
      </c>
      <c r="O18" s="254"/>
      <c r="P18" s="111"/>
    </row>
    <row r="19" spans="1:16" s="5" customFormat="1" ht="15.75">
      <c r="A19" s="29" t="s">
        <v>6</v>
      </c>
      <c r="B19" s="12" t="s">
        <v>85</v>
      </c>
      <c r="C19" s="13" t="s">
        <v>87</v>
      </c>
      <c r="D19" s="14">
        <v>54.9</v>
      </c>
      <c r="E19" s="15"/>
      <c r="F19" s="15">
        <f t="shared" si="0"/>
        <v>54.9</v>
      </c>
      <c r="G19" s="16">
        <v>8.247929558204456</v>
      </c>
      <c r="H19" s="17">
        <f t="shared" si="1"/>
        <v>63.14792955820445</v>
      </c>
      <c r="I19" s="18">
        <v>1100</v>
      </c>
      <c r="J19" s="18">
        <f t="shared" si="6"/>
        <v>69462.72251402489</v>
      </c>
      <c r="K19" s="19">
        <f t="shared" si="2"/>
        <v>1045</v>
      </c>
      <c r="L19" s="19">
        <f t="shared" si="3"/>
        <v>65989.58638832366</v>
      </c>
      <c r="M19" s="20">
        <f t="shared" si="4"/>
        <v>990</v>
      </c>
      <c r="N19" s="30">
        <f t="shared" si="5"/>
        <v>62516.450262622406</v>
      </c>
      <c r="O19" s="110"/>
      <c r="P19" s="112"/>
    </row>
    <row r="20" spans="1:16" s="5" customFormat="1" ht="12.75">
      <c r="A20" s="29" t="s">
        <v>7</v>
      </c>
      <c r="B20" s="12" t="s">
        <v>85</v>
      </c>
      <c r="C20" s="13" t="s">
        <v>87</v>
      </c>
      <c r="D20" s="14">
        <v>54.9</v>
      </c>
      <c r="E20" s="15"/>
      <c r="F20" s="15">
        <f t="shared" si="0"/>
        <v>54.9</v>
      </c>
      <c r="G20" s="16">
        <v>8.247929558204456</v>
      </c>
      <c r="H20" s="17">
        <f t="shared" si="1"/>
        <v>63.14792955820445</v>
      </c>
      <c r="I20" s="18">
        <v>1100</v>
      </c>
      <c r="J20" s="18">
        <f t="shared" si="6"/>
        <v>69462.72251402489</v>
      </c>
      <c r="K20" s="19">
        <f t="shared" si="2"/>
        <v>1045</v>
      </c>
      <c r="L20" s="19">
        <f t="shared" si="3"/>
        <v>65989.58638832366</v>
      </c>
      <c r="M20" s="20">
        <f t="shared" si="4"/>
        <v>990</v>
      </c>
      <c r="N20" s="30">
        <f t="shared" si="5"/>
        <v>62516.450262622406</v>
      </c>
      <c r="O20" s="110"/>
      <c r="P20" s="107"/>
    </row>
    <row r="21" spans="1:16" s="5" customFormat="1" ht="15.75">
      <c r="A21" s="29" t="s">
        <v>8</v>
      </c>
      <c r="B21" s="12" t="s">
        <v>85</v>
      </c>
      <c r="C21" s="13" t="s">
        <v>87</v>
      </c>
      <c r="D21" s="14">
        <v>54.19</v>
      </c>
      <c r="E21" s="15"/>
      <c r="F21" s="15">
        <f t="shared" si="0"/>
        <v>54.19</v>
      </c>
      <c r="G21" s="16">
        <v>8.141262345338788</v>
      </c>
      <c r="H21" s="17">
        <f t="shared" si="1"/>
        <v>62.331262345338786</v>
      </c>
      <c r="I21" s="18">
        <v>1100</v>
      </c>
      <c r="J21" s="18">
        <f t="shared" si="6"/>
        <v>68564.38857987267</v>
      </c>
      <c r="K21" s="19">
        <f t="shared" si="2"/>
        <v>1045</v>
      </c>
      <c r="L21" s="19">
        <f t="shared" si="3"/>
        <v>65136.16915087903</v>
      </c>
      <c r="M21" s="20">
        <f t="shared" si="4"/>
        <v>990</v>
      </c>
      <c r="N21" s="30">
        <f t="shared" si="5"/>
        <v>61707.9497218854</v>
      </c>
      <c r="O21" s="110"/>
      <c r="P21" s="113"/>
    </row>
    <row r="22" spans="1:16" s="5" customFormat="1" ht="12.75">
      <c r="A22" s="29" t="s">
        <v>9</v>
      </c>
      <c r="B22" s="12" t="s">
        <v>91</v>
      </c>
      <c r="C22" s="13" t="s">
        <v>87</v>
      </c>
      <c r="D22" s="14">
        <v>67.75</v>
      </c>
      <c r="E22" s="15"/>
      <c r="F22" s="15">
        <f t="shared" si="0"/>
        <v>67.75</v>
      </c>
      <c r="G22" s="16">
        <v>10.178455875561964</v>
      </c>
      <c r="H22" s="17">
        <f t="shared" si="1"/>
        <v>77.92845587556197</v>
      </c>
      <c r="I22" s="18">
        <v>1100</v>
      </c>
      <c r="J22" s="18">
        <f t="shared" si="6"/>
        <v>85721.30146311816</v>
      </c>
      <c r="K22" s="19">
        <f t="shared" si="2"/>
        <v>1045</v>
      </c>
      <c r="L22" s="19">
        <f t="shared" si="3"/>
        <v>81435.23638996226</v>
      </c>
      <c r="M22" s="20">
        <f t="shared" si="4"/>
        <v>990</v>
      </c>
      <c r="N22" s="30">
        <f t="shared" si="5"/>
        <v>77149.17131680634</v>
      </c>
      <c r="O22" s="110"/>
      <c r="P22" s="107"/>
    </row>
    <row r="23" spans="1:16" s="5" customFormat="1" ht="12.75">
      <c r="A23" s="29" t="s">
        <v>10</v>
      </c>
      <c r="B23" s="12" t="s">
        <v>85</v>
      </c>
      <c r="C23" s="13" t="s">
        <v>86</v>
      </c>
      <c r="D23" s="14">
        <v>47.9</v>
      </c>
      <c r="E23" s="15"/>
      <c r="F23" s="15">
        <f t="shared" si="0"/>
        <v>47.9</v>
      </c>
      <c r="G23" s="16">
        <v>7.196280980655618</v>
      </c>
      <c r="H23" s="17">
        <f t="shared" si="1"/>
        <v>55.096280980655614</v>
      </c>
      <c r="I23" s="18">
        <v>1050</v>
      </c>
      <c r="J23" s="18">
        <f t="shared" si="6"/>
        <v>57851.0950296884</v>
      </c>
      <c r="K23" s="19">
        <f t="shared" si="2"/>
        <v>997.5</v>
      </c>
      <c r="L23" s="19">
        <f t="shared" si="3"/>
        <v>54958.540278203975</v>
      </c>
      <c r="M23" s="20">
        <f t="shared" si="4"/>
        <v>945</v>
      </c>
      <c r="N23" s="30">
        <f t="shared" si="5"/>
        <v>52065.98552671955</v>
      </c>
      <c r="O23" s="110"/>
      <c r="P23" s="107"/>
    </row>
    <row r="24" spans="1:16" s="5" customFormat="1" ht="12.75">
      <c r="A24" s="29" t="s">
        <v>11</v>
      </c>
      <c r="B24" s="12" t="s">
        <v>85</v>
      </c>
      <c r="C24" s="13" t="s">
        <v>86</v>
      </c>
      <c r="D24" s="14">
        <v>59.54</v>
      </c>
      <c r="E24" s="15"/>
      <c r="F24" s="15">
        <f t="shared" si="0"/>
        <v>59.54</v>
      </c>
      <c r="G24" s="16">
        <v>8.945022329608257</v>
      </c>
      <c r="H24" s="17">
        <f t="shared" si="1"/>
        <v>68.48502232960826</v>
      </c>
      <c r="I24" s="18">
        <v>1065</v>
      </c>
      <c r="J24" s="18">
        <f>H24*I24</f>
        <v>72936.54878103279</v>
      </c>
      <c r="K24" s="19">
        <f t="shared" si="2"/>
        <v>1011.75</v>
      </c>
      <c r="L24" s="19">
        <f t="shared" si="3"/>
        <v>69289.72134198116</v>
      </c>
      <c r="M24" s="20">
        <f t="shared" si="4"/>
        <v>958.5</v>
      </c>
      <c r="N24" s="30">
        <f t="shared" si="5"/>
        <v>65642.89390292951</v>
      </c>
      <c r="O24" s="110"/>
      <c r="P24" s="107"/>
    </row>
    <row r="25" spans="1:16" s="5" customFormat="1" ht="12.75">
      <c r="A25" s="198" t="s">
        <v>130</v>
      </c>
      <c r="B25" s="199"/>
      <c r="C25" s="199"/>
      <c r="D25" s="199"/>
      <c r="E25" s="199"/>
      <c r="F25" s="199"/>
      <c r="G25" s="199"/>
      <c r="H25" s="199"/>
      <c r="I25" s="178"/>
      <c r="J25" s="179"/>
      <c r="K25" s="179"/>
      <c r="L25" s="179"/>
      <c r="M25" s="179"/>
      <c r="N25" s="180"/>
      <c r="O25" s="108"/>
      <c r="P25" s="107"/>
    </row>
    <row r="26" spans="1:16" s="5" customFormat="1" ht="12.75">
      <c r="A26" s="29" t="s">
        <v>13</v>
      </c>
      <c r="B26" s="12" t="s">
        <v>85</v>
      </c>
      <c r="C26" s="13" t="s">
        <v>86</v>
      </c>
      <c r="D26" s="14">
        <v>50.72</v>
      </c>
      <c r="E26" s="15"/>
      <c r="F26" s="15">
        <f t="shared" si="0"/>
        <v>50.72</v>
      </c>
      <c r="G26" s="16">
        <v>7.619945121896721</v>
      </c>
      <c r="H26" s="17">
        <f t="shared" si="1"/>
        <v>58.33994512189672</v>
      </c>
      <c r="I26" s="18">
        <v>1100</v>
      </c>
      <c r="J26" s="18">
        <f t="shared" si="6"/>
        <v>64173.93963408639</v>
      </c>
      <c r="K26" s="19">
        <f t="shared" si="2"/>
        <v>1045</v>
      </c>
      <c r="L26" s="19">
        <f t="shared" si="3"/>
        <v>60965.24265238207</v>
      </c>
      <c r="M26" s="20">
        <f t="shared" si="4"/>
        <v>990</v>
      </c>
      <c r="N26" s="30">
        <f t="shared" si="5"/>
        <v>57756.545670677755</v>
      </c>
      <c r="O26" s="110"/>
      <c r="P26" s="114"/>
    </row>
    <row r="27" spans="1:16" s="5" customFormat="1" ht="12.75">
      <c r="A27" s="29" t="s">
        <v>14</v>
      </c>
      <c r="B27" s="12" t="s">
        <v>85</v>
      </c>
      <c r="C27" s="13" t="s">
        <v>86</v>
      </c>
      <c r="D27" s="14">
        <v>49.69</v>
      </c>
      <c r="E27" s="15"/>
      <c r="F27" s="15">
        <f t="shared" si="0"/>
        <v>49.69</v>
      </c>
      <c r="G27" s="16">
        <v>7.465202545485963</v>
      </c>
      <c r="H27" s="17">
        <f t="shared" si="1"/>
        <v>57.15520254548596</v>
      </c>
      <c r="I27" s="18">
        <v>1100</v>
      </c>
      <c r="J27" s="18">
        <f t="shared" si="6"/>
        <v>62870.72280003456</v>
      </c>
      <c r="K27" s="19">
        <f t="shared" si="2"/>
        <v>1045</v>
      </c>
      <c r="L27" s="19">
        <f t="shared" si="3"/>
        <v>59727.18666003283</v>
      </c>
      <c r="M27" s="20">
        <f t="shared" si="4"/>
        <v>990</v>
      </c>
      <c r="N27" s="30">
        <f t="shared" si="5"/>
        <v>56583.6505200311</v>
      </c>
      <c r="O27" s="110"/>
      <c r="P27" s="107"/>
    </row>
    <row r="28" spans="1:16" s="6" customFormat="1" ht="12.75">
      <c r="A28" s="29" t="s">
        <v>20</v>
      </c>
      <c r="B28" s="12" t="s">
        <v>88</v>
      </c>
      <c r="C28" s="13" t="s">
        <v>86</v>
      </c>
      <c r="D28" s="14">
        <v>36.5</v>
      </c>
      <c r="E28" s="15"/>
      <c r="F28" s="15">
        <f t="shared" si="0"/>
        <v>36.5</v>
      </c>
      <c r="G28" s="16">
        <v>5.483596154361797</v>
      </c>
      <c r="H28" s="17">
        <f t="shared" si="1"/>
        <v>41.9835961543618</v>
      </c>
      <c r="I28" s="18">
        <v>1100</v>
      </c>
      <c r="J28" s="18">
        <f t="shared" si="6"/>
        <v>46181.955769797976</v>
      </c>
      <c r="K28" s="19">
        <f t="shared" si="2"/>
        <v>1045</v>
      </c>
      <c r="L28" s="19">
        <f t="shared" si="3"/>
        <v>43872.85798130808</v>
      </c>
      <c r="M28" s="20">
        <f t="shared" si="4"/>
        <v>990</v>
      </c>
      <c r="N28" s="30">
        <f t="shared" si="5"/>
        <v>41563.76019281818</v>
      </c>
      <c r="O28" s="110"/>
      <c r="P28" s="107"/>
    </row>
    <row r="29" spans="1:16" s="5" customFormat="1" ht="12.75">
      <c r="A29" s="29" t="s">
        <v>15</v>
      </c>
      <c r="B29" s="12" t="s">
        <v>85</v>
      </c>
      <c r="C29" s="13" t="s">
        <v>87</v>
      </c>
      <c r="D29" s="14">
        <v>56</v>
      </c>
      <c r="E29" s="15"/>
      <c r="F29" s="15">
        <f t="shared" si="0"/>
        <v>56</v>
      </c>
      <c r="G29" s="16">
        <v>8.413188620390702</v>
      </c>
      <c r="H29" s="17">
        <f t="shared" si="1"/>
        <v>64.4131886203907</v>
      </c>
      <c r="I29" s="18">
        <v>1200</v>
      </c>
      <c r="J29" s="18">
        <f t="shared" si="6"/>
        <v>77295.82634446883</v>
      </c>
      <c r="K29" s="19">
        <f t="shared" si="2"/>
        <v>1140</v>
      </c>
      <c r="L29" s="19">
        <f t="shared" si="3"/>
        <v>73431.0350272454</v>
      </c>
      <c r="M29" s="20">
        <f t="shared" si="4"/>
        <v>1080</v>
      </c>
      <c r="N29" s="30">
        <f t="shared" si="5"/>
        <v>69566.24371002195</v>
      </c>
      <c r="O29" s="110"/>
      <c r="P29" s="107"/>
    </row>
    <row r="30" spans="1:17" s="5" customFormat="1" ht="12.75">
      <c r="A30" s="29" t="s">
        <v>16</v>
      </c>
      <c r="B30" s="12" t="s">
        <v>91</v>
      </c>
      <c r="C30" s="13" t="s">
        <v>87</v>
      </c>
      <c r="D30" s="14">
        <v>72.86</v>
      </c>
      <c r="E30" s="15"/>
      <c r="F30" s="15">
        <f t="shared" si="0"/>
        <v>72.86</v>
      </c>
      <c r="G30" s="16">
        <v>10.946159337172617</v>
      </c>
      <c r="H30" s="17">
        <f t="shared" si="1"/>
        <v>83.80615933717262</v>
      </c>
      <c r="I30" s="18">
        <v>1200</v>
      </c>
      <c r="J30" s="18">
        <f t="shared" si="6"/>
        <v>100567.39120460713</v>
      </c>
      <c r="K30" s="19">
        <f t="shared" si="2"/>
        <v>1140</v>
      </c>
      <c r="L30" s="19">
        <f t="shared" si="3"/>
        <v>95539.02164437679</v>
      </c>
      <c r="M30" s="20">
        <f t="shared" si="4"/>
        <v>1080</v>
      </c>
      <c r="N30" s="30">
        <f t="shared" si="5"/>
        <v>90510.65208414642</v>
      </c>
      <c r="O30" s="110"/>
      <c r="P30" s="107"/>
      <c r="Q30" s="9"/>
    </row>
    <row r="31" spans="1:16" s="5" customFormat="1" ht="12.75">
      <c r="A31" s="29" t="s">
        <v>17</v>
      </c>
      <c r="B31" s="12" t="s">
        <v>91</v>
      </c>
      <c r="C31" s="13" t="s">
        <v>92</v>
      </c>
      <c r="D31" s="14">
        <v>75.01</v>
      </c>
      <c r="E31" s="15"/>
      <c r="F31" s="15">
        <f t="shared" si="0"/>
        <v>75.01</v>
      </c>
      <c r="G31" s="16">
        <v>11.269165685991188</v>
      </c>
      <c r="H31" s="17">
        <f t="shared" si="1"/>
        <v>86.27916568599119</v>
      </c>
      <c r="I31" s="18">
        <v>1200</v>
      </c>
      <c r="J31" s="18">
        <f t="shared" si="6"/>
        <v>103534.99882318942</v>
      </c>
      <c r="K31" s="19">
        <f t="shared" si="2"/>
        <v>1140</v>
      </c>
      <c r="L31" s="19">
        <f t="shared" si="3"/>
        <v>98358.24888202995</v>
      </c>
      <c r="M31" s="20">
        <f t="shared" si="4"/>
        <v>1080</v>
      </c>
      <c r="N31" s="30">
        <f t="shared" si="5"/>
        <v>93181.49894087049</v>
      </c>
      <c r="O31" s="110"/>
      <c r="P31" s="107"/>
    </row>
    <row r="32" spans="1:16" s="5" customFormat="1" ht="12.75">
      <c r="A32" s="29" t="s">
        <v>18</v>
      </c>
      <c r="B32" s="12" t="s">
        <v>85</v>
      </c>
      <c r="C32" s="13" t="s">
        <v>86</v>
      </c>
      <c r="D32" s="14">
        <v>49.61</v>
      </c>
      <c r="E32" s="15"/>
      <c r="F32" s="15">
        <f t="shared" si="0"/>
        <v>49.61</v>
      </c>
      <c r="G32" s="16">
        <v>7.453183704599691</v>
      </c>
      <c r="H32" s="17">
        <f t="shared" si="1"/>
        <v>57.06318370459969</v>
      </c>
      <c r="I32" s="18">
        <v>1100</v>
      </c>
      <c r="J32" s="18">
        <f t="shared" si="6"/>
        <v>62769.50207505966</v>
      </c>
      <c r="K32" s="19">
        <f t="shared" si="2"/>
        <v>1045</v>
      </c>
      <c r="L32" s="19">
        <f t="shared" si="3"/>
        <v>59631.026971306674</v>
      </c>
      <c r="M32" s="20">
        <f t="shared" si="4"/>
        <v>990</v>
      </c>
      <c r="N32" s="30">
        <f t="shared" si="5"/>
        <v>56492.55186755369</v>
      </c>
      <c r="O32" s="110"/>
      <c r="P32" s="107"/>
    </row>
    <row r="33" spans="1:16" s="5" customFormat="1" ht="12.75">
      <c r="A33" s="198" t="s">
        <v>131</v>
      </c>
      <c r="B33" s="199"/>
      <c r="C33" s="199"/>
      <c r="D33" s="199"/>
      <c r="E33" s="199"/>
      <c r="F33" s="199"/>
      <c r="G33" s="199"/>
      <c r="H33" s="199"/>
      <c r="I33" s="178"/>
      <c r="J33" s="179"/>
      <c r="K33" s="179"/>
      <c r="L33" s="179"/>
      <c r="M33" s="179"/>
      <c r="N33" s="180"/>
      <c r="O33" s="108"/>
      <c r="P33" s="107"/>
    </row>
    <row r="34" spans="1:16" s="5" customFormat="1" ht="12.75">
      <c r="A34" s="29" t="s">
        <v>19</v>
      </c>
      <c r="B34" s="12" t="s">
        <v>85</v>
      </c>
      <c r="C34" s="13" t="s">
        <v>86</v>
      </c>
      <c r="D34" s="14">
        <v>47.41</v>
      </c>
      <c r="E34" s="15"/>
      <c r="F34" s="15">
        <f t="shared" si="0"/>
        <v>47.41</v>
      </c>
      <c r="G34" s="16">
        <v>7.12</v>
      </c>
      <c r="H34" s="17">
        <f t="shared" si="1"/>
        <v>54.529999999999994</v>
      </c>
      <c r="I34" s="18">
        <v>1150</v>
      </c>
      <c r="J34" s="18">
        <f t="shared" si="6"/>
        <v>62709.49999999999</v>
      </c>
      <c r="K34" s="19">
        <f t="shared" si="2"/>
        <v>1092.5</v>
      </c>
      <c r="L34" s="19">
        <f t="shared" si="3"/>
        <v>59574.024999999994</v>
      </c>
      <c r="M34" s="20">
        <f t="shared" si="4"/>
        <v>1035</v>
      </c>
      <c r="N34" s="30">
        <f t="shared" si="5"/>
        <v>56438.549999999996</v>
      </c>
      <c r="O34" s="110"/>
      <c r="P34" s="107"/>
    </row>
    <row r="35" spans="1:16" s="5" customFormat="1" ht="12.75">
      <c r="A35" s="29" t="s">
        <v>21</v>
      </c>
      <c r="B35" s="12" t="s">
        <v>85</v>
      </c>
      <c r="C35" s="13" t="s">
        <v>86</v>
      </c>
      <c r="D35" s="14">
        <v>49.69</v>
      </c>
      <c r="E35" s="15"/>
      <c r="F35" s="15">
        <f t="shared" si="0"/>
        <v>49.69</v>
      </c>
      <c r="G35" s="16">
        <v>7.47</v>
      </c>
      <c r="H35" s="17">
        <f t="shared" si="1"/>
        <v>57.16</v>
      </c>
      <c r="I35" s="18">
        <v>1150</v>
      </c>
      <c r="J35" s="18">
        <f t="shared" si="6"/>
        <v>65734</v>
      </c>
      <c r="K35" s="19">
        <f t="shared" si="2"/>
        <v>1092.5</v>
      </c>
      <c r="L35" s="19">
        <f t="shared" si="3"/>
        <v>62447.299999999996</v>
      </c>
      <c r="M35" s="20">
        <f t="shared" si="4"/>
        <v>1035</v>
      </c>
      <c r="N35" s="30">
        <f t="shared" si="5"/>
        <v>59160.6</v>
      </c>
      <c r="O35" s="110"/>
      <c r="P35" s="107"/>
    </row>
    <row r="36" spans="1:16" s="5" customFormat="1" ht="12.75">
      <c r="A36" s="29" t="s">
        <v>25</v>
      </c>
      <c r="B36" s="12" t="s">
        <v>88</v>
      </c>
      <c r="C36" s="13" t="s">
        <v>86</v>
      </c>
      <c r="D36" s="14">
        <v>36.5</v>
      </c>
      <c r="E36" s="15"/>
      <c r="F36" s="15">
        <f t="shared" si="0"/>
        <v>36.5</v>
      </c>
      <c r="G36" s="16">
        <v>5.48</v>
      </c>
      <c r="H36" s="17">
        <f t="shared" si="1"/>
        <v>41.980000000000004</v>
      </c>
      <c r="I36" s="18">
        <v>1150</v>
      </c>
      <c r="J36" s="18">
        <f t="shared" si="6"/>
        <v>48277.00000000001</v>
      </c>
      <c r="K36" s="19">
        <f t="shared" si="2"/>
        <v>1092.5</v>
      </c>
      <c r="L36" s="19">
        <f t="shared" si="3"/>
        <v>45863.15</v>
      </c>
      <c r="M36" s="20">
        <f t="shared" si="4"/>
        <v>1035</v>
      </c>
      <c r="N36" s="30">
        <f t="shared" si="5"/>
        <v>43449.3</v>
      </c>
      <c r="O36" s="110"/>
      <c r="P36" s="107"/>
    </row>
    <row r="37" spans="1:16" s="5" customFormat="1" ht="12.75">
      <c r="A37" s="29" t="s">
        <v>22</v>
      </c>
      <c r="B37" s="12" t="s">
        <v>85</v>
      </c>
      <c r="C37" s="13" t="s">
        <v>87</v>
      </c>
      <c r="D37" s="14">
        <v>56</v>
      </c>
      <c r="E37" s="15"/>
      <c r="F37" s="15">
        <f t="shared" si="0"/>
        <v>56</v>
      </c>
      <c r="G37" s="16">
        <v>8.41</v>
      </c>
      <c r="H37" s="17">
        <f t="shared" si="1"/>
        <v>64.41</v>
      </c>
      <c r="I37" s="18">
        <v>1250</v>
      </c>
      <c r="J37" s="18">
        <f t="shared" si="6"/>
        <v>80512.5</v>
      </c>
      <c r="K37" s="19">
        <f t="shared" si="2"/>
        <v>1187.5</v>
      </c>
      <c r="L37" s="19">
        <f t="shared" si="3"/>
        <v>76486.875</v>
      </c>
      <c r="M37" s="20">
        <f t="shared" si="4"/>
        <v>1125</v>
      </c>
      <c r="N37" s="30">
        <f t="shared" si="5"/>
        <v>72461.25</v>
      </c>
      <c r="O37" s="110"/>
      <c r="P37" s="107"/>
    </row>
    <row r="38" spans="1:16" s="5" customFormat="1" ht="15.75">
      <c r="A38" s="29" t="s">
        <v>23</v>
      </c>
      <c r="B38" s="12" t="s">
        <v>91</v>
      </c>
      <c r="C38" s="13" t="s">
        <v>87</v>
      </c>
      <c r="D38" s="14">
        <v>71.85</v>
      </c>
      <c r="E38" s="15"/>
      <c r="F38" s="15">
        <f t="shared" si="0"/>
        <v>71.85</v>
      </c>
      <c r="G38" s="16">
        <v>10.79</v>
      </c>
      <c r="H38" s="17">
        <f t="shared" si="1"/>
        <v>82.63999999999999</v>
      </c>
      <c r="I38" s="18">
        <v>1250</v>
      </c>
      <c r="J38" s="18">
        <f t="shared" si="6"/>
        <v>103299.99999999999</v>
      </c>
      <c r="K38" s="19">
        <f t="shared" si="2"/>
        <v>1187.5</v>
      </c>
      <c r="L38" s="19">
        <f t="shared" si="3"/>
        <v>98134.99999999999</v>
      </c>
      <c r="M38" s="20">
        <f t="shared" si="4"/>
        <v>1125</v>
      </c>
      <c r="N38" s="30">
        <f t="shared" si="5"/>
        <v>92969.99999999999</v>
      </c>
      <c r="O38" s="110"/>
      <c r="P38" s="112"/>
    </row>
    <row r="39" spans="1:16" s="5" customFormat="1" ht="12.75">
      <c r="A39" s="29" t="s">
        <v>24</v>
      </c>
      <c r="B39" s="12" t="s">
        <v>85</v>
      </c>
      <c r="C39" s="13" t="s">
        <v>86</v>
      </c>
      <c r="D39" s="14">
        <v>48.53</v>
      </c>
      <c r="E39" s="15"/>
      <c r="F39" s="15">
        <f t="shared" si="0"/>
        <v>48.53</v>
      </c>
      <c r="G39" s="16">
        <v>7.29</v>
      </c>
      <c r="H39" s="17">
        <f t="shared" si="1"/>
        <v>55.82</v>
      </c>
      <c r="I39" s="18">
        <v>1150</v>
      </c>
      <c r="J39" s="18">
        <f t="shared" si="6"/>
        <v>64193</v>
      </c>
      <c r="K39" s="19">
        <f t="shared" si="2"/>
        <v>1092.5</v>
      </c>
      <c r="L39" s="19">
        <f t="shared" si="3"/>
        <v>60983.35</v>
      </c>
      <c r="M39" s="20">
        <f t="shared" si="4"/>
        <v>1035</v>
      </c>
      <c r="N39" s="30">
        <f t="shared" si="5"/>
        <v>57773.7</v>
      </c>
      <c r="O39" s="110"/>
      <c r="P39" s="107"/>
    </row>
    <row r="40" spans="1:16" s="5" customFormat="1" ht="13.5" customHeight="1">
      <c r="A40" s="218" t="s">
        <v>105</v>
      </c>
      <c r="B40" s="219"/>
      <c r="C40" s="219"/>
      <c r="D40" s="219"/>
      <c r="E40" s="219"/>
      <c r="F40" s="219"/>
      <c r="G40" s="219"/>
      <c r="H40" s="219"/>
      <c r="I40" s="193"/>
      <c r="J40" s="194"/>
      <c r="K40" s="194"/>
      <c r="L40" s="194"/>
      <c r="M40" s="194"/>
      <c r="N40" s="195"/>
      <c r="O40" s="106"/>
      <c r="P40" s="107"/>
    </row>
    <row r="41" spans="1:16" s="5" customFormat="1" ht="12">
      <c r="A41" s="198" t="s">
        <v>133</v>
      </c>
      <c r="B41" s="199"/>
      <c r="C41" s="199"/>
      <c r="D41" s="199"/>
      <c r="E41" s="199"/>
      <c r="F41" s="199"/>
      <c r="G41" s="199"/>
      <c r="H41" s="199"/>
      <c r="I41" s="178"/>
      <c r="J41" s="179"/>
      <c r="K41" s="179"/>
      <c r="L41" s="179"/>
      <c r="M41" s="179"/>
      <c r="N41" s="180"/>
      <c r="O41" s="108"/>
      <c r="P41" s="115"/>
    </row>
    <row r="42" spans="1:16" s="5" customFormat="1" ht="12.75">
      <c r="A42" s="29" t="s">
        <v>26</v>
      </c>
      <c r="B42" s="12" t="s">
        <v>85</v>
      </c>
      <c r="C42" s="12" t="s">
        <v>86</v>
      </c>
      <c r="D42" s="21">
        <v>65.11</v>
      </c>
      <c r="E42" s="22"/>
      <c r="F42" s="22">
        <f aca="true" t="shared" si="7" ref="F42:F82">D42+E42</f>
        <v>65.11</v>
      </c>
      <c r="G42" s="16">
        <v>9.781834126314974</v>
      </c>
      <c r="H42" s="23">
        <f aca="true" t="shared" si="8" ref="H42:H82">G42+D42</f>
        <v>74.89183412631498</v>
      </c>
      <c r="I42" s="24">
        <v>972</v>
      </c>
      <c r="J42" s="24">
        <f>H42*I42</f>
        <v>72794.86277077816</v>
      </c>
      <c r="K42" s="25">
        <f aca="true" t="shared" si="9" ref="K42:K82">0.95*I42</f>
        <v>923.4</v>
      </c>
      <c r="L42" s="25">
        <f aca="true" t="shared" si="10" ref="L42:L82">H42*K42</f>
        <v>69155.11963223925</v>
      </c>
      <c r="M42" s="26">
        <f aca="true" t="shared" si="11" ref="M42:M82">0.9*I42</f>
        <v>874.8000000000001</v>
      </c>
      <c r="N42" s="31">
        <f aca="true" t="shared" si="12" ref="N42:N82">H42*M42</f>
        <v>65515.37649370034</v>
      </c>
      <c r="O42" s="116"/>
      <c r="P42" s="107"/>
    </row>
    <row r="43" spans="1:16" s="5" customFormat="1" ht="12.75">
      <c r="A43" s="29" t="s">
        <v>27</v>
      </c>
      <c r="B43" s="12" t="s">
        <v>85</v>
      </c>
      <c r="C43" s="12" t="s">
        <v>86</v>
      </c>
      <c r="D43" s="21">
        <v>49.69</v>
      </c>
      <c r="E43" s="22"/>
      <c r="F43" s="22">
        <f t="shared" si="7"/>
        <v>49.69</v>
      </c>
      <c r="G43" s="16">
        <v>7.465202545485963</v>
      </c>
      <c r="H43" s="23">
        <f t="shared" si="8"/>
        <v>57.15520254548596</v>
      </c>
      <c r="I43" s="24">
        <v>1050</v>
      </c>
      <c r="J43" s="24">
        <f aca="true" t="shared" si="13" ref="J43:J82">H43*I43</f>
        <v>60012.96267276026</v>
      </c>
      <c r="K43" s="25">
        <f t="shared" si="9"/>
        <v>997.5</v>
      </c>
      <c r="L43" s="25">
        <f t="shared" si="10"/>
        <v>57012.31453912225</v>
      </c>
      <c r="M43" s="26">
        <f t="shared" si="11"/>
        <v>945</v>
      </c>
      <c r="N43" s="31">
        <f t="shared" si="12"/>
        <v>54011.66640548423</v>
      </c>
      <c r="O43" s="116"/>
      <c r="P43" s="107"/>
    </row>
    <row r="44" spans="1:16" s="5" customFormat="1" ht="12.75">
      <c r="A44" s="29" t="s">
        <v>34</v>
      </c>
      <c r="B44" s="12" t="s">
        <v>88</v>
      </c>
      <c r="C44" s="12" t="s">
        <v>86</v>
      </c>
      <c r="D44" s="21">
        <v>36.5</v>
      </c>
      <c r="E44" s="22"/>
      <c r="F44" s="22">
        <f t="shared" si="7"/>
        <v>36.5</v>
      </c>
      <c r="G44" s="16">
        <v>5.483596154361797</v>
      </c>
      <c r="H44" s="23">
        <f t="shared" si="8"/>
        <v>41.9835961543618</v>
      </c>
      <c r="I44" s="24">
        <v>1050</v>
      </c>
      <c r="J44" s="24">
        <f t="shared" si="13"/>
        <v>44082.77596207989</v>
      </c>
      <c r="K44" s="25">
        <f t="shared" si="9"/>
        <v>997.5</v>
      </c>
      <c r="L44" s="25">
        <f t="shared" si="10"/>
        <v>41878.637163975895</v>
      </c>
      <c r="M44" s="26">
        <f t="shared" si="11"/>
        <v>945</v>
      </c>
      <c r="N44" s="31">
        <f t="shared" si="12"/>
        <v>39674.4983658719</v>
      </c>
      <c r="O44" s="116"/>
      <c r="P44" s="107"/>
    </row>
    <row r="45" spans="1:16" s="5" customFormat="1" ht="15.75">
      <c r="A45" s="29" t="s">
        <v>28</v>
      </c>
      <c r="B45" s="12" t="s">
        <v>85</v>
      </c>
      <c r="C45" s="12" t="s">
        <v>93</v>
      </c>
      <c r="D45" s="21">
        <v>58.05</v>
      </c>
      <c r="E45" s="22"/>
      <c r="F45" s="22">
        <f t="shared" si="7"/>
        <v>58.05</v>
      </c>
      <c r="G45" s="16">
        <v>8.721171418101433</v>
      </c>
      <c r="H45" s="23">
        <f t="shared" si="8"/>
        <v>66.77117141810143</v>
      </c>
      <c r="I45" s="24">
        <v>950</v>
      </c>
      <c r="J45" s="24">
        <f t="shared" si="13"/>
        <v>63432.61284719636</v>
      </c>
      <c r="K45" s="25">
        <f t="shared" si="9"/>
        <v>902.5</v>
      </c>
      <c r="L45" s="25">
        <f t="shared" si="10"/>
        <v>60260.98220483654</v>
      </c>
      <c r="M45" s="26">
        <f t="shared" si="11"/>
        <v>855</v>
      </c>
      <c r="N45" s="31">
        <f t="shared" si="12"/>
        <v>57089.351562476724</v>
      </c>
      <c r="O45" s="116"/>
      <c r="P45" s="113"/>
    </row>
    <row r="46" spans="1:16" s="5" customFormat="1" ht="15.75">
      <c r="A46" s="29" t="s">
        <v>29</v>
      </c>
      <c r="B46" s="12" t="s">
        <v>91</v>
      </c>
      <c r="C46" s="12" t="s">
        <v>93</v>
      </c>
      <c r="D46" s="21">
        <v>70.88</v>
      </c>
      <c r="E46" s="22"/>
      <c r="F46" s="22">
        <f t="shared" si="7"/>
        <v>70.88</v>
      </c>
      <c r="G46" s="16">
        <v>10.648693025237373</v>
      </c>
      <c r="H46" s="23">
        <f t="shared" si="8"/>
        <v>81.52869302523737</v>
      </c>
      <c r="I46" s="24">
        <v>950</v>
      </c>
      <c r="J46" s="24">
        <f t="shared" si="13"/>
        <v>77452.2583739755</v>
      </c>
      <c r="K46" s="25">
        <f t="shared" si="9"/>
        <v>902.5</v>
      </c>
      <c r="L46" s="25">
        <f t="shared" si="10"/>
        <v>73579.64545527672</v>
      </c>
      <c r="M46" s="26">
        <f t="shared" si="11"/>
        <v>855</v>
      </c>
      <c r="N46" s="31">
        <f t="shared" si="12"/>
        <v>69707.03253657796</v>
      </c>
      <c r="O46" s="116"/>
      <c r="P46" s="113"/>
    </row>
    <row r="47" spans="1:16" s="5" customFormat="1" ht="12.75">
      <c r="A47" s="29" t="s">
        <v>30</v>
      </c>
      <c r="B47" s="12" t="s">
        <v>85</v>
      </c>
      <c r="C47" s="12" t="s">
        <v>93</v>
      </c>
      <c r="D47" s="21">
        <v>50.06</v>
      </c>
      <c r="E47" s="22"/>
      <c r="F47" s="22">
        <f t="shared" si="7"/>
        <v>50.06</v>
      </c>
      <c r="G47" s="16">
        <v>7.520789684584973</v>
      </c>
      <c r="H47" s="23">
        <f>G47+D47</f>
        <v>57.58078968458498</v>
      </c>
      <c r="I47" s="24">
        <v>950</v>
      </c>
      <c r="J47" s="24">
        <f t="shared" si="13"/>
        <v>54701.75020035573</v>
      </c>
      <c r="K47" s="25">
        <f t="shared" si="9"/>
        <v>902.5</v>
      </c>
      <c r="L47" s="25">
        <f t="shared" si="10"/>
        <v>51966.662690337944</v>
      </c>
      <c r="M47" s="26">
        <f t="shared" si="11"/>
        <v>855</v>
      </c>
      <c r="N47" s="31">
        <f t="shared" si="12"/>
        <v>49231.57518032016</v>
      </c>
      <c r="O47" s="116"/>
      <c r="P47" s="107"/>
    </row>
    <row r="48" spans="1:16" s="5" customFormat="1" ht="12.75">
      <c r="A48" s="29" t="s">
        <v>31</v>
      </c>
      <c r="B48" s="12" t="s">
        <v>85</v>
      </c>
      <c r="C48" s="12" t="s">
        <v>93</v>
      </c>
      <c r="D48" s="21">
        <v>51.89</v>
      </c>
      <c r="E48" s="22"/>
      <c r="F48" s="22">
        <f t="shared" si="7"/>
        <v>51.89</v>
      </c>
      <c r="G48" s="16">
        <v>7.795720669858455</v>
      </c>
      <c r="H48" s="23">
        <f t="shared" si="8"/>
        <v>59.685720669858455</v>
      </c>
      <c r="I48" s="24">
        <v>950</v>
      </c>
      <c r="J48" s="24">
        <f t="shared" si="13"/>
        <v>56701.434636365535</v>
      </c>
      <c r="K48" s="25">
        <f t="shared" si="9"/>
        <v>902.5</v>
      </c>
      <c r="L48" s="25">
        <f t="shared" si="10"/>
        <v>53866.362904547255</v>
      </c>
      <c r="M48" s="26">
        <f t="shared" si="11"/>
        <v>855</v>
      </c>
      <c r="N48" s="31">
        <f t="shared" si="12"/>
        <v>51031.291172728976</v>
      </c>
      <c r="O48" s="116"/>
      <c r="P48" s="107"/>
    </row>
    <row r="49" spans="1:16" s="5" customFormat="1" ht="12.75">
      <c r="A49" s="168" t="s">
        <v>122</v>
      </c>
      <c r="B49" s="170" t="s">
        <v>88</v>
      </c>
      <c r="C49" s="170" t="s">
        <v>93</v>
      </c>
      <c r="D49" s="172">
        <v>32.67</v>
      </c>
      <c r="E49" s="152"/>
      <c r="F49" s="152">
        <f t="shared" si="7"/>
        <v>32.67</v>
      </c>
      <c r="G49" s="174">
        <v>4.908194146931504</v>
      </c>
      <c r="H49" s="176">
        <f t="shared" si="8"/>
        <v>37.57819414693151</v>
      </c>
      <c r="I49" s="166">
        <v>950</v>
      </c>
      <c r="J49" s="166">
        <f t="shared" si="13"/>
        <v>35699.28443958493</v>
      </c>
      <c r="K49" s="166">
        <f t="shared" si="9"/>
        <v>902.5</v>
      </c>
      <c r="L49" s="166">
        <f t="shared" si="10"/>
        <v>33914.32021760569</v>
      </c>
      <c r="M49" s="156">
        <v>824.9</v>
      </c>
      <c r="N49" s="155">
        <v>31000</v>
      </c>
      <c r="O49" s="116"/>
      <c r="P49" s="107"/>
    </row>
    <row r="50" spans="1:16" s="5" customFormat="1" ht="12.75">
      <c r="A50" s="169"/>
      <c r="B50" s="171"/>
      <c r="C50" s="171"/>
      <c r="D50" s="173"/>
      <c r="E50" s="152"/>
      <c r="F50" s="152"/>
      <c r="G50" s="175"/>
      <c r="H50" s="177"/>
      <c r="I50" s="167"/>
      <c r="J50" s="167"/>
      <c r="K50" s="167"/>
      <c r="L50" s="167"/>
      <c r="M50" s="153">
        <v>855</v>
      </c>
      <c r="N50" s="154">
        <v>32129.36</v>
      </c>
      <c r="O50" s="116"/>
      <c r="P50" s="107"/>
    </row>
    <row r="51" spans="1:16" s="5" customFormat="1" ht="12.75">
      <c r="A51" s="29" t="s">
        <v>123</v>
      </c>
      <c r="B51" s="12" t="s">
        <v>88</v>
      </c>
      <c r="C51" s="12" t="s">
        <v>86</v>
      </c>
      <c r="D51" s="21">
        <v>31.54</v>
      </c>
      <c r="E51" s="22"/>
      <c r="F51" s="22">
        <f t="shared" si="7"/>
        <v>31.54</v>
      </c>
      <c r="G51" s="16">
        <v>4.738428019412906</v>
      </c>
      <c r="H51" s="23">
        <f t="shared" si="8"/>
        <v>36.27842801941291</v>
      </c>
      <c r="I51" s="24">
        <v>1000</v>
      </c>
      <c r="J51" s="24">
        <f t="shared" si="13"/>
        <v>36278.42801941291</v>
      </c>
      <c r="K51" s="25">
        <f t="shared" si="9"/>
        <v>950</v>
      </c>
      <c r="L51" s="25">
        <f t="shared" si="10"/>
        <v>34464.50661844226</v>
      </c>
      <c r="M51" s="26">
        <f t="shared" si="11"/>
        <v>900</v>
      </c>
      <c r="N51" s="31">
        <f t="shared" si="12"/>
        <v>32650.585217471616</v>
      </c>
      <c r="O51" s="116"/>
      <c r="P51" s="107"/>
    </row>
    <row r="52" spans="1:16" s="5" customFormat="1" ht="12.75">
      <c r="A52" s="29" t="s">
        <v>32</v>
      </c>
      <c r="B52" s="12" t="s">
        <v>85</v>
      </c>
      <c r="C52" s="12" t="s">
        <v>86</v>
      </c>
      <c r="D52" s="21">
        <v>49.69</v>
      </c>
      <c r="E52" s="22"/>
      <c r="F52" s="22">
        <f t="shared" si="7"/>
        <v>49.69</v>
      </c>
      <c r="G52" s="16">
        <v>7.465202545485963</v>
      </c>
      <c r="H52" s="23">
        <f t="shared" si="8"/>
        <v>57.15520254548596</v>
      </c>
      <c r="I52" s="24">
        <v>1000</v>
      </c>
      <c r="J52" s="24">
        <f t="shared" si="13"/>
        <v>57155.20254548596</v>
      </c>
      <c r="K52" s="25">
        <f t="shared" si="9"/>
        <v>950</v>
      </c>
      <c r="L52" s="25">
        <f t="shared" si="10"/>
        <v>54297.44241821166</v>
      </c>
      <c r="M52" s="26">
        <f t="shared" si="11"/>
        <v>900</v>
      </c>
      <c r="N52" s="31">
        <f t="shared" si="12"/>
        <v>51439.682290937366</v>
      </c>
      <c r="O52" s="116"/>
      <c r="P52" s="107"/>
    </row>
    <row r="53" spans="1:16" s="5" customFormat="1" ht="12.75">
      <c r="A53" s="29" t="s">
        <v>33</v>
      </c>
      <c r="B53" s="12" t="s">
        <v>85</v>
      </c>
      <c r="C53" s="12" t="s">
        <v>86</v>
      </c>
      <c r="D53" s="21">
        <v>48.65</v>
      </c>
      <c r="E53" s="22"/>
      <c r="F53" s="22">
        <f t="shared" si="7"/>
        <v>48.65</v>
      </c>
      <c r="G53" s="16">
        <v>7.308957613964422</v>
      </c>
      <c r="H53" s="23">
        <f t="shared" si="8"/>
        <v>55.95895761396442</v>
      </c>
      <c r="I53" s="24">
        <v>1000</v>
      </c>
      <c r="J53" s="24">
        <f t="shared" si="13"/>
        <v>55958.95761396442</v>
      </c>
      <c r="K53" s="25">
        <f t="shared" si="9"/>
        <v>950</v>
      </c>
      <c r="L53" s="25">
        <f t="shared" si="10"/>
        <v>53161.009733266204</v>
      </c>
      <c r="M53" s="26">
        <f t="shared" si="11"/>
        <v>900</v>
      </c>
      <c r="N53" s="31">
        <f t="shared" si="12"/>
        <v>50363.06185256798</v>
      </c>
      <c r="O53" s="116"/>
      <c r="P53" s="107"/>
    </row>
    <row r="54" spans="1:16" s="5" customFormat="1" ht="12.75">
      <c r="A54" s="198" t="s">
        <v>132</v>
      </c>
      <c r="B54" s="199"/>
      <c r="C54" s="199"/>
      <c r="D54" s="199"/>
      <c r="E54" s="199"/>
      <c r="F54" s="199"/>
      <c r="G54" s="199"/>
      <c r="H54" s="199"/>
      <c r="I54" s="178"/>
      <c r="J54" s="179"/>
      <c r="K54" s="179"/>
      <c r="L54" s="179"/>
      <c r="M54" s="179"/>
      <c r="N54" s="180"/>
      <c r="O54" s="108"/>
      <c r="P54" s="107"/>
    </row>
    <row r="55" spans="1:16" s="5" customFormat="1" ht="12.75">
      <c r="A55" s="29" t="s">
        <v>35</v>
      </c>
      <c r="B55" s="12" t="s">
        <v>85</v>
      </c>
      <c r="C55" s="12" t="s">
        <v>86</v>
      </c>
      <c r="D55" s="21">
        <v>65.11</v>
      </c>
      <c r="E55" s="22"/>
      <c r="F55" s="22">
        <f t="shared" si="7"/>
        <v>65.11</v>
      </c>
      <c r="G55" s="16">
        <v>9.781834126314974</v>
      </c>
      <c r="H55" s="23">
        <f t="shared" si="8"/>
        <v>74.89183412631498</v>
      </c>
      <c r="I55" s="24">
        <v>1000</v>
      </c>
      <c r="J55" s="24">
        <f>I55*H55</f>
        <v>74891.83412631498</v>
      </c>
      <c r="K55" s="25">
        <f t="shared" si="9"/>
        <v>950</v>
      </c>
      <c r="L55" s="27">
        <f t="shared" si="10"/>
        <v>71147.24241999922</v>
      </c>
      <c r="M55" s="26">
        <f t="shared" si="11"/>
        <v>900</v>
      </c>
      <c r="N55" s="31">
        <f t="shared" si="12"/>
        <v>67402.65071368348</v>
      </c>
      <c r="O55" s="116"/>
      <c r="P55" s="107"/>
    </row>
    <row r="56" spans="1:16" s="5" customFormat="1" ht="12.75">
      <c r="A56" s="29" t="s">
        <v>36</v>
      </c>
      <c r="B56" s="12" t="s">
        <v>85</v>
      </c>
      <c r="C56" s="12" t="s">
        <v>86</v>
      </c>
      <c r="D56" s="21">
        <v>49.69</v>
      </c>
      <c r="E56" s="22"/>
      <c r="F56" s="22">
        <f t="shared" si="7"/>
        <v>49.69</v>
      </c>
      <c r="G56" s="16">
        <v>7.465202545485963</v>
      </c>
      <c r="H56" s="23">
        <f t="shared" si="8"/>
        <v>57.15520254548596</v>
      </c>
      <c r="I56" s="24">
        <v>1050</v>
      </c>
      <c r="J56" s="24">
        <f t="shared" si="13"/>
        <v>60012.96267276026</v>
      </c>
      <c r="K56" s="25">
        <f t="shared" si="9"/>
        <v>997.5</v>
      </c>
      <c r="L56" s="27">
        <f t="shared" si="10"/>
        <v>57012.31453912225</v>
      </c>
      <c r="M56" s="26">
        <f t="shared" si="11"/>
        <v>945</v>
      </c>
      <c r="N56" s="31">
        <f t="shared" si="12"/>
        <v>54011.66640548423</v>
      </c>
      <c r="O56" s="116"/>
      <c r="P56" s="107"/>
    </row>
    <row r="57" spans="1:16" s="5" customFormat="1" ht="12.75">
      <c r="A57" s="29" t="s">
        <v>44</v>
      </c>
      <c r="B57" s="12" t="s">
        <v>88</v>
      </c>
      <c r="C57" s="12" t="s">
        <v>86</v>
      </c>
      <c r="D57" s="21">
        <v>36.5</v>
      </c>
      <c r="E57" s="22"/>
      <c r="F57" s="22">
        <f t="shared" si="7"/>
        <v>36.5</v>
      </c>
      <c r="G57" s="16">
        <v>5.483596154361797</v>
      </c>
      <c r="H57" s="23">
        <f t="shared" si="8"/>
        <v>41.9835961543618</v>
      </c>
      <c r="I57" s="24">
        <v>1050</v>
      </c>
      <c r="J57" s="24">
        <f t="shared" si="13"/>
        <v>44082.77596207989</v>
      </c>
      <c r="K57" s="25">
        <f t="shared" si="9"/>
        <v>997.5</v>
      </c>
      <c r="L57" s="27">
        <f t="shared" si="10"/>
        <v>41878.637163975895</v>
      </c>
      <c r="M57" s="26">
        <f t="shared" si="11"/>
        <v>945</v>
      </c>
      <c r="N57" s="31">
        <f t="shared" si="12"/>
        <v>39674.4983658719</v>
      </c>
      <c r="O57" s="116"/>
      <c r="P57" s="107"/>
    </row>
    <row r="58" spans="1:16" s="5" customFormat="1" ht="12.75">
      <c r="A58" s="29" t="s">
        <v>37</v>
      </c>
      <c r="B58" s="12" t="s">
        <v>85</v>
      </c>
      <c r="C58" s="12" t="s">
        <v>87</v>
      </c>
      <c r="D58" s="21">
        <v>58.05</v>
      </c>
      <c r="E58" s="22"/>
      <c r="F58" s="22">
        <f t="shared" si="7"/>
        <v>58.05</v>
      </c>
      <c r="G58" s="16">
        <v>8.721171418101433</v>
      </c>
      <c r="H58" s="23">
        <f t="shared" si="8"/>
        <v>66.77117141810143</v>
      </c>
      <c r="I58" s="24">
        <v>1100</v>
      </c>
      <c r="J58" s="24">
        <f t="shared" si="13"/>
        <v>73448.28855991157</v>
      </c>
      <c r="K58" s="25">
        <f t="shared" si="9"/>
        <v>1045</v>
      </c>
      <c r="L58" s="27">
        <f t="shared" si="10"/>
        <v>69775.87413191599</v>
      </c>
      <c r="M58" s="26">
        <f t="shared" si="11"/>
        <v>990</v>
      </c>
      <c r="N58" s="31">
        <f t="shared" si="12"/>
        <v>66103.45970392042</v>
      </c>
      <c r="O58" s="116"/>
      <c r="P58" s="107"/>
    </row>
    <row r="59" spans="1:16" s="5" customFormat="1" ht="15.75">
      <c r="A59" s="29" t="s">
        <v>38</v>
      </c>
      <c r="B59" s="12" t="s">
        <v>85</v>
      </c>
      <c r="C59" s="12" t="s">
        <v>87</v>
      </c>
      <c r="D59" s="21">
        <v>57.32</v>
      </c>
      <c r="E59" s="22"/>
      <c r="F59" s="22">
        <f t="shared" si="7"/>
        <v>57.32</v>
      </c>
      <c r="G59" s="16">
        <v>8.611499495014197</v>
      </c>
      <c r="H59" s="23">
        <f t="shared" si="8"/>
        <v>65.9314994950142</v>
      </c>
      <c r="I59" s="24">
        <v>1100</v>
      </c>
      <c r="J59" s="24">
        <f t="shared" si="13"/>
        <v>72524.64944451561</v>
      </c>
      <c r="K59" s="25">
        <f t="shared" si="9"/>
        <v>1045</v>
      </c>
      <c r="L59" s="27">
        <f t="shared" si="10"/>
        <v>68898.41697228984</v>
      </c>
      <c r="M59" s="26">
        <f t="shared" si="11"/>
        <v>990</v>
      </c>
      <c r="N59" s="31">
        <f t="shared" si="12"/>
        <v>65272.18450006405</v>
      </c>
      <c r="O59" s="116"/>
      <c r="P59" s="113"/>
    </row>
    <row r="60" spans="1:16" s="5" customFormat="1" ht="15.75">
      <c r="A60" s="29" t="s">
        <v>39</v>
      </c>
      <c r="B60" s="12" t="s">
        <v>85</v>
      </c>
      <c r="C60" s="12" t="s">
        <v>87</v>
      </c>
      <c r="D60" s="21">
        <v>48.2</v>
      </c>
      <c r="E60" s="22"/>
      <c r="F60" s="22">
        <f t="shared" si="7"/>
        <v>48.2</v>
      </c>
      <c r="G60" s="16">
        <v>7.24135163397914</v>
      </c>
      <c r="H60" s="23">
        <f t="shared" si="8"/>
        <v>55.441351633979146</v>
      </c>
      <c r="I60" s="24">
        <v>1100</v>
      </c>
      <c r="J60" s="24">
        <f t="shared" si="13"/>
        <v>60985.48679737706</v>
      </c>
      <c r="K60" s="25">
        <f t="shared" si="9"/>
        <v>1045</v>
      </c>
      <c r="L60" s="27">
        <f t="shared" si="10"/>
        <v>57936.212457508205</v>
      </c>
      <c r="M60" s="26">
        <f t="shared" si="11"/>
        <v>990</v>
      </c>
      <c r="N60" s="31">
        <f t="shared" si="12"/>
        <v>54886.93811763935</v>
      </c>
      <c r="O60" s="116"/>
      <c r="P60" s="117"/>
    </row>
    <row r="61" spans="1:16" s="5" customFormat="1" ht="15.75">
      <c r="A61" s="29" t="s">
        <v>40</v>
      </c>
      <c r="B61" s="12" t="s">
        <v>85</v>
      </c>
      <c r="C61" s="12" t="s">
        <v>87</v>
      </c>
      <c r="D61" s="21">
        <v>49.69</v>
      </c>
      <c r="E61" s="22"/>
      <c r="F61" s="22">
        <f t="shared" si="7"/>
        <v>49.69</v>
      </c>
      <c r="G61" s="16">
        <v>7.465202545485963</v>
      </c>
      <c r="H61" s="23">
        <f t="shared" si="8"/>
        <v>57.15520254548596</v>
      </c>
      <c r="I61" s="24">
        <v>1100</v>
      </c>
      <c r="J61" s="24">
        <f t="shared" si="13"/>
        <v>62870.72280003456</v>
      </c>
      <c r="K61" s="25">
        <f t="shared" si="9"/>
        <v>1045</v>
      </c>
      <c r="L61" s="27">
        <f t="shared" si="10"/>
        <v>59727.18666003283</v>
      </c>
      <c r="M61" s="26">
        <f t="shared" si="11"/>
        <v>990</v>
      </c>
      <c r="N61" s="31">
        <f t="shared" si="12"/>
        <v>56583.6505200311</v>
      </c>
      <c r="O61" s="116"/>
      <c r="P61" s="117"/>
    </row>
    <row r="62" spans="1:16" s="5" customFormat="1" ht="15.75">
      <c r="A62" s="29" t="s">
        <v>41</v>
      </c>
      <c r="B62" s="12" t="s">
        <v>91</v>
      </c>
      <c r="C62" s="12" t="s">
        <v>87</v>
      </c>
      <c r="D62" s="21">
        <v>84.36</v>
      </c>
      <c r="E62" s="22"/>
      <c r="F62" s="22">
        <f t="shared" si="7"/>
        <v>84.36</v>
      </c>
      <c r="G62" s="16">
        <v>12.673867714574278</v>
      </c>
      <c r="H62" s="23">
        <f t="shared" si="8"/>
        <v>97.03386771457428</v>
      </c>
      <c r="I62" s="24">
        <v>1100</v>
      </c>
      <c r="J62" s="24">
        <f t="shared" si="13"/>
        <v>106737.25448603171</v>
      </c>
      <c r="K62" s="25">
        <f t="shared" si="9"/>
        <v>1045</v>
      </c>
      <c r="L62" s="27">
        <f t="shared" si="10"/>
        <v>101400.39176173013</v>
      </c>
      <c r="M62" s="26">
        <f t="shared" si="11"/>
        <v>990</v>
      </c>
      <c r="N62" s="31">
        <f t="shared" si="12"/>
        <v>96063.52903742854</v>
      </c>
      <c r="O62" s="116"/>
      <c r="P62" s="118"/>
    </row>
    <row r="63" spans="1:16" s="5" customFormat="1" ht="18.75" customHeight="1">
      <c r="A63" s="168" t="s">
        <v>121</v>
      </c>
      <c r="B63" s="170" t="s">
        <v>88</v>
      </c>
      <c r="C63" s="170" t="s">
        <v>86</v>
      </c>
      <c r="D63" s="224">
        <v>30.12</v>
      </c>
      <c r="E63" s="152"/>
      <c r="F63" s="152">
        <f>D63+E63</f>
        <v>30.12</v>
      </c>
      <c r="G63" s="226">
        <v>4.525093593681571</v>
      </c>
      <c r="H63" s="228">
        <f>G63+D63</f>
        <v>34.64509359368157</v>
      </c>
      <c r="I63" s="157">
        <v>940</v>
      </c>
      <c r="J63" s="157">
        <f t="shared" si="13"/>
        <v>32566.387978060677</v>
      </c>
      <c r="K63" s="157">
        <f t="shared" si="9"/>
        <v>893</v>
      </c>
      <c r="L63" s="158">
        <f t="shared" si="10"/>
        <v>30938.068579157643</v>
      </c>
      <c r="M63" s="157">
        <f t="shared" si="11"/>
        <v>846</v>
      </c>
      <c r="N63" s="159">
        <f t="shared" si="12"/>
        <v>29309.74918025461</v>
      </c>
      <c r="O63" s="255"/>
      <c r="P63" s="111"/>
    </row>
    <row r="64" spans="1:16" s="5" customFormat="1" ht="19.5" customHeight="1">
      <c r="A64" s="169"/>
      <c r="B64" s="171"/>
      <c r="C64" s="171"/>
      <c r="D64" s="225"/>
      <c r="E64" s="160"/>
      <c r="F64" s="160"/>
      <c r="G64" s="227"/>
      <c r="H64" s="229"/>
      <c r="I64" s="161">
        <v>1100</v>
      </c>
      <c r="J64" s="161">
        <f>H63*I64</f>
        <v>38109.60295304973</v>
      </c>
      <c r="K64" s="161">
        <f t="shared" si="9"/>
        <v>1045</v>
      </c>
      <c r="L64" s="162">
        <f>H63*K64</f>
        <v>36204.122805397245</v>
      </c>
      <c r="M64" s="161">
        <f t="shared" si="11"/>
        <v>990</v>
      </c>
      <c r="N64" s="163">
        <f>H63*M64</f>
        <v>34298.64265774476</v>
      </c>
      <c r="O64" s="255"/>
      <c r="P64" s="111"/>
    </row>
    <row r="65" spans="1:16" s="5" customFormat="1" ht="15.75">
      <c r="A65" s="29" t="s">
        <v>42</v>
      </c>
      <c r="B65" s="12" t="s">
        <v>85</v>
      </c>
      <c r="C65" s="12" t="s">
        <v>86</v>
      </c>
      <c r="D65" s="21">
        <v>49.69</v>
      </c>
      <c r="E65" s="22"/>
      <c r="F65" s="22">
        <f t="shared" si="7"/>
        <v>49.69</v>
      </c>
      <c r="G65" s="16">
        <v>7.465202545485963</v>
      </c>
      <c r="H65" s="23">
        <f t="shared" si="8"/>
        <v>57.15520254548596</v>
      </c>
      <c r="I65" s="24">
        <v>1050</v>
      </c>
      <c r="J65" s="24">
        <f t="shared" si="13"/>
        <v>60012.96267276026</v>
      </c>
      <c r="K65" s="25">
        <f t="shared" si="9"/>
        <v>997.5</v>
      </c>
      <c r="L65" s="27">
        <f t="shared" si="10"/>
        <v>57012.31453912225</v>
      </c>
      <c r="M65" s="26">
        <f t="shared" si="11"/>
        <v>945</v>
      </c>
      <c r="N65" s="31">
        <f t="shared" si="12"/>
        <v>54011.66640548423</v>
      </c>
      <c r="O65" s="116"/>
      <c r="P65" s="118"/>
    </row>
    <row r="66" spans="1:16" s="5" customFormat="1" ht="15.75">
      <c r="A66" s="29" t="s">
        <v>43</v>
      </c>
      <c r="B66" s="12" t="s">
        <v>85</v>
      </c>
      <c r="C66" s="12" t="s">
        <v>86</v>
      </c>
      <c r="D66" s="21">
        <v>48.65</v>
      </c>
      <c r="E66" s="22"/>
      <c r="F66" s="22">
        <f t="shared" si="7"/>
        <v>48.65</v>
      </c>
      <c r="G66" s="16">
        <v>7.308957613964422</v>
      </c>
      <c r="H66" s="23">
        <f t="shared" si="8"/>
        <v>55.95895761396442</v>
      </c>
      <c r="I66" s="24">
        <v>1050</v>
      </c>
      <c r="J66" s="24">
        <f t="shared" si="13"/>
        <v>58756.90549466264</v>
      </c>
      <c r="K66" s="25">
        <f t="shared" si="9"/>
        <v>997.5</v>
      </c>
      <c r="L66" s="27">
        <f t="shared" si="10"/>
        <v>55819.06021992951</v>
      </c>
      <c r="M66" s="26">
        <f t="shared" si="11"/>
        <v>945</v>
      </c>
      <c r="N66" s="31">
        <f t="shared" si="12"/>
        <v>52881.21494519638</v>
      </c>
      <c r="O66" s="116"/>
      <c r="P66" s="118"/>
    </row>
    <row r="67" spans="1:16" s="5" customFormat="1" ht="15.75">
      <c r="A67" s="198" t="s">
        <v>130</v>
      </c>
      <c r="B67" s="199"/>
      <c r="C67" s="199"/>
      <c r="D67" s="199"/>
      <c r="E67" s="199"/>
      <c r="F67" s="199"/>
      <c r="G67" s="199"/>
      <c r="H67" s="199"/>
      <c r="I67" s="178"/>
      <c r="J67" s="179"/>
      <c r="K67" s="179"/>
      <c r="L67" s="179"/>
      <c r="M67" s="179"/>
      <c r="N67" s="180"/>
      <c r="O67" s="108"/>
      <c r="P67" s="118"/>
    </row>
    <row r="68" spans="1:16" s="5" customFormat="1" ht="15.75">
      <c r="A68" s="29" t="s">
        <v>45</v>
      </c>
      <c r="B68" s="12" t="s">
        <v>85</v>
      </c>
      <c r="C68" s="12" t="s">
        <v>86</v>
      </c>
      <c r="D68" s="21">
        <v>50.76</v>
      </c>
      <c r="E68" s="22"/>
      <c r="F68" s="22">
        <f t="shared" si="7"/>
        <v>50.76</v>
      </c>
      <c r="G68" s="16">
        <v>7.625954542339857</v>
      </c>
      <c r="H68" s="23">
        <f t="shared" si="8"/>
        <v>58.38595454233985</v>
      </c>
      <c r="I68" s="28">
        <v>1100</v>
      </c>
      <c r="J68" s="24">
        <f t="shared" si="13"/>
        <v>64224.54999657384</v>
      </c>
      <c r="K68" s="25">
        <f t="shared" si="9"/>
        <v>1045</v>
      </c>
      <c r="L68" s="27">
        <f t="shared" si="10"/>
        <v>61013.322496745146</v>
      </c>
      <c r="M68" s="26">
        <f t="shared" si="11"/>
        <v>990</v>
      </c>
      <c r="N68" s="31">
        <f t="shared" si="12"/>
        <v>57802.09499691646</v>
      </c>
      <c r="O68" s="116"/>
      <c r="P68" s="118"/>
    </row>
    <row r="69" spans="1:16" s="5" customFormat="1" ht="15.75">
      <c r="A69" s="29" t="s">
        <v>46</v>
      </c>
      <c r="B69" s="12" t="s">
        <v>85</v>
      </c>
      <c r="C69" s="12" t="s">
        <v>86</v>
      </c>
      <c r="D69" s="21">
        <v>48.65</v>
      </c>
      <c r="E69" s="22"/>
      <c r="F69" s="22">
        <f t="shared" si="7"/>
        <v>48.65</v>
      </c>
      <c r="G69" s="16">
        <v>7.308957613964422</v>
      </c>
      <c r="H69" s="23">
        <f t="shared" si="8"/>
        <v>55.95895761396442</v>
      </c>
      <c r="I69" s="28">
        <v>1100</v>
      </c>
      <c r="J69" s="24">
        <f t="shared" si="13"/>
        <v>61554.853375360864</v>
      </c>
      <c r="K69" s="25">
        <f t="shared" si="9"/>
        <v>1045</v>
      </c>
      <c r="L69" s="27">
        <f t="shared" si="10"/>
        <v>58477.11070659282</v>
      </c>
      <c r="M69" s="26">
        <f t="shared" si="11"/>
        <v>990</v>
      </c>
      <c r="N69" s="31">
        <f t="shared" si="12"/>
        <v>55399.36803782478</v>
      </c>
      <c r="O69" s="116"/>
      <c r="P69" s="118"/>
    </row>
    <row r="70" spans="1:16" s="5" customFormat="1" ht="15.75">
      <c r="A70" s="29" t="s">
        <v>52</v>
      </c>
      <c r="B70" s="12" t="s">
        <v>88</v>
      </c>
      <c r="C70" s="12" t="s">
        <v>86</v>
      </c>
      <c r="D70" s="21">
        <v>36.5</v>
      </c>
      <c r="E70" s="22"/>
      <c r="F70" s="22">
        <f t="shared" si="7"/>
        <v>36.5</v>
      </c>
      <c r="G70" s="16">
        <v>5.483596154361797</v>
      </c>
      <c r="H70" s="23">
        <f t="shared" si="8"/>
        <v>41.9835961543618</v>
      </c>
      <c r="I70" s="28">
        <v>1100</v>
      </c>
      <c r="J70" s="24">
        <f t="shared" si="13"/>
        <v>46181.955769797976</v>
      </c>
      <c r="K70" s="25">
        <f t="shared" si="9"/>
        <v>1045</v>
      </c>
      <c r="L70" s="27">
        <f t="shared" si="10"/>
        <v>43872.85798130808</v>
      </c>
      <c r="M70" s="26">
        <f t="shared" si="11"/>
        <v>990</v>
      </c>
      <c r="N70" s="31">
        <f t="shared" si="12"/>
        <v>41563.76019281818</v>
      </c>
      <c r="O70" s="116"/>
      <c r="P70" s="118"/>
    </row>
    <row r="71" spans="1:16" s="5" customFormat="1" ht="20.25" customHeight="1">
      <c r="A71" s="230" t="s">
        <v>47</v>
      </c>
      <c r="B71" s="232" t="s">
        <v>85</v>
      </c>
      <c r="C71" s="232" t="s">
        <v>87</v>
      </c>
      <c r="D71" s="234">
        <v>47.48</v>
      </c>
      <c r="E71" s="76"/>
      <c r="F71" s="76">
        <f>D71+E71</f>
        <v>47.48</v>
      </c>
      <c r="G71" s="236">
        <v>7.1331820660026874</v>
      </c>
      <c r="H71" s="238">
        <f>G71+D71</f>
        <v>54.613182066002686</v>
      </c>
      <c r="I71" s="142">
        <v>1000</v>
      </c>
      <c r="J71" s="87">
        <f t="shared" si="13"/>
        <v>54613.182066002686</v>
      </c>
      <c r="K71" s="88">
        <f t="shared" si="9"/>
        <v>950</v>
      </c>
      <c r="L71" s="141">
        <f t="shared" si="10"/>
        <v>51882.522962702555</v>
      </c>
      <c r="M71" s="89">
        <f t="shared" si="11"/>
        <v>900</v>
      </c>
      <c r="N71" s="90">
        <f t="shared" si="12"/>
        <v>49151.863859402416</v>
      </c>
      <c r="O71" s="255"/>
      <c r="P71" s="111"/>
    </row>
    <row r="72" spans="1:16" s="5" customFormat="1" ht="19.5" customHeight="1">
      <c r="A72" s="231"/>
      <c r="B72" s="233"/>
      <c r="C72" s="233"/>
      <c r="D72" s="235"/>
      <c r="E72" s="92"/>
      <c r="F72" s="92"/>
      <c r="G72" s="237"/>
      <c r="H72" s="239"/>
      <c r="I72" s="86">
        <v>1200</v>
      </c>
      <c r="J72" s="77">
        <f>H71*I72</f>
        <v>65535.818479203226</v>
      </c>
      <c r="K72" s="78">
        <f t="shared" si="9"/>
        <v>1140</v>
      </c>
      <c r="L72" s="79">
        <f>H71*K72</f>
        <v>62259.02755524306</v>
      </c>
      <c r="M72" s="80">
        <f t="shared" si="11"/>
        <v>1080</v>
      </c>
      <c r="N72" s="81">
        <f>H71*M72</f>
        <v>58982.2366312829</v>
      </c>
      <c r="O72" s="255"/>
      <c r="P72" s="111"/>
    </row>
    <row r="73" spans="1:16" s="5" customFormat="1" ht="12.75">
      <c r="A73" s="29" t="s">
        <v>48</v>
      </c>
      <c r="B73" s="12" t="s">
        <v>85</v>
      </c>
      <c r="C73" s="12" t="s">
        <v>87</v>
      </c>
      <c r="D73" s="21">
        <v>49.69</v>
      </c>
      <c r="E73" s="22"/>
      <c r="F73" s="22">
        <f t="shared" si="7"/>
        <v>49.69</v>
      </c>
      <c r="G73" s="16">
        <v>7.465202545485963</v>
      </c>
      <c r="H73" s="23">
        <f t="shared" si="8"/>
        <v>57.15520254548596</v>
      </c>
      <c r="I73" s="28">
        <v>1200</v>
      </c>
      <c r="J73" s="24">
        <f t="shared" si="13"/>
        <v>68586.24305458316</v>
      </c>
      <c r="K73" s="25">
        <f t="shared" si="9"/>
        <v>1140</v>
      </c>
      <c r="L73" s="27">
        <f t="shared" si="10"/>
        <v>65156.930901854</v>
      </c>
      <c r="M73" s="26">
        <f t="shared" si="11"/>
        <v>1080</v>
      </c>
      <c r="N73" s="31">
        <f t="shared" si="12"/>
        <v>61727.61874912484</v>
      </c>
      <c r="O73" s="116"/>
      <c r="P73" s="107"/>
    </row>
    <row r="74" spans="1:16" s="5" customFormat="1" ht="12.75">
      <c r="A74" s="29" t="s">
        <v>49</v>
      </c>
      <c r="B74" s="12" t="s">
        <v>91</v>
      </c>
      <c r="C74" s="12" t="s">
        <v>87</v>
      </c>
      <c r="D74" s="21">
        <v>81.04</v>
      </c>
      <c r="E74" s="22"/>
      <c r="F74" s="22">
        <f t="shared" si="7"/>
        <v>81.04</v>
      </c>
      <c r="G74" s="16">
        <v>12.175085817793972</v>
      </c>
      <c r="H74" s="23">
        <f t="shared" si="8"/>
        <v>93.21508581779398</v>
      </c>
      <c r="I74" s="28">
        <v>1200</v>
      </c>
      <c r="J74" s="24">
        <f t="shared" si="13"/>
        <v>111858.10298135277</v>
      </c>
      <c r="K74" s="25">
        <f t="shared" si="9"/>
        <v>1140</v>
      </c>
      <c r="L74" s="27">
        <f t="shared" si="10"/>
        <v>106265.19783228514</v>
      </c>
      <c r="M74" s="26">
        <f t="shared" si="11"/>
        <v>1080</v>
      </c>
      <c r="N74" s="31">
        <f t="shared" si="12"/>
        <v>100672.2926832175</v>
      </c>
      <c r="O74" s="116"/>
      <c r="P74" s="107"/>
    </row>
    <row r="75" spans="1:16" s="5" customFormat="1" ht="12.75">
      <c r="A75" s="29" t="s">
        <v>50</v>
      </c>
      <c r="B75" s="12" t="s">
        <v>91</v>
      </c>
      <c r="C75" s="12" t="s">
        <v>86</v>
      </c>
      <c r="D75" s="21">
        <v>87.32</v>
      </c>
      <c r="E75" s="22"/>
      <c r="F75" s="22">
        <f t="shared" si="7"/>
        <v>87.32</v>
      </c>
      <c r="G75" s="16">
        <v>13.118564827366358</v>
      </c>
      <c r="H75" s="23">
        <f t="shared" si="8"/>
        <v>100.43856482736635</v>
      </c>
      <c r="I75" s="28">
        <v>1100</v>
      </c>
      <c r="J75" s="24">
        <f t="shared" si="13"/>
        <v>110482.42131010299</v>
      </c>
      <c r="K75" s="25">
        <f t="shared" si="9"/>
        <v>1045</v>
      </c>
      <c r="L75" s="27">
        <f t="shared" si="10"/>
        <v>104958.30024459783</v>
      </c>
      <c r="M75" s="26">
        <f t="shared" si="11"/>
        <v>990</v>
      </c>
      <c r="N75" s="31">
        <f t="shared" si="12"/>
        <v>99434.17917909268</v>
      </c>
      <c r="O75" s="116"/>
      <c r="P75" s="107"/>
    </row>
    <row r="76" spans="1:16" s="5" customFormat="1" ht="12.75">
      <c r="A76" s="29" t="s">
        <v>51</v>
      </c>
      <c r="B76" s="12" t="s">
        <v>85</v>
      </c>
      <c r="C76" s="12" t="s">
        <v>86</v>
      </c>
      <c r="D76" s="21">
        <v>49.73</v>
      </c>
      <c r="E76" s="22"/>
      <c r="F76" s="22">
        <f t="shared" si="7"/>
        <v>49.73</v>
      </c>
      <c r="G76" s="16">
        <v>7.471211965929099</v>
      </c>
      <c r="H76" s="23">
        <f t="shared" si="8"/>
        <v>57.2012119659291</v>
      </c>
      <c r="I76" s="28">
        <v>1100</v>
      </c>
      <c r="J76" s="24">
        <f t="shared" si="13"/>
        <v>62921.33316252201</v>
      </c>
      <c r="K76" s="25">
        <f t="shared" si="9"/>
        <v>1045</v>
      </c>
      <c r="L76" s="27">
        <f t="shared" si="10"/>
        <v>59775.266504395906</v>
      </c>
      <c r="M76" s="26">
        <f t="shared" si="11"/>
        <v>990</v>
      </c>
      <c r="N76" s="31">
        <f t="shared" si="12"/>
        <v>56629.1998462698</v>
      </c>
      <c r="O76" s="116"/>
      <c r="P76" s="107"/>
    </row>
    <row r="77" spans="1:16" s="5" customFormat="1" ht="12.75">
      <c r="A77" s="198" t="s">
        <v>131</v>
      </c>
      <c r="B77" s="199"/>
      <c r="C77" s="199"/>
      <c r="D77" s="199"/>
      <c r="E77" s="199"/>
      <c r="F77" s="199"/>
      <c r="G77" s="199"/>
      <c r="H77" s="199"/>
      <c r="I77" s="178"/>
      <c r="J77" s="179"/>
      <c r="K77" s="179"/>
      <c r="L77" s="179"/>
      <c r="M77" s="179"/>
      <c r="N77" s="180"/>
      <c r="O77" s="108"/>
      <c r="P77" s="107"/>
    </row>
    <row r="78" spans="1:16" s="5" customFormat="1" ht="12.75">
      <c r="A78" s="29" t="s">
        <v>53</v>
      </c>
      <c r="B78" s="12" t="s">
        <v>85</v>
      </c>
      <c r="C78" s="12" t="s">
        <v>86</v>
      </c>
      <c r="D78" s="21">
        <v>50.76</v>
      </c>
      <c r="E78" s="22"/>
      <c r="F78" s="22">
        <f t="shared" si="7"/>
        <v>50.76</v>
      </c>
      <c r="G78" s="16">
        <v>7.625954542339857</v>
      </c>
      <c r="H78" s="23">
        <f t="shared" si="8"/>
        <v>58.38595454233985</v>
      </c>
      <c r="I78" s="28">
        <v>1150</v>
      </c>
      <c r="J78" s="24">
        <f t="shared" si="13"/>
        <v>67143.84772369084</v>
      </c>
      <c r="K78" s="25">
        <f t="shared" si="9"/>
        <v>1092.5</v>
      </c>
      <c r="L78" s="27">
        <f t="shared" si="10"/>
        <v>63786.65533750629</v>
      </c>
      <c r="M78" s="26">
        <f t="shared" si="11"/>
        <v>1035</v>
      </c>
      <c r="N78" s="31">
        <f t="shared" si="12"/>
        <v>60429.462951321744</v>
      </c>
      <c r="O78" s="116"/>
      <c r="P78" s="107"/>
    </row>
    <row r="79" spans="1:16" s="5" customFormat="1" ht="12.75">
      <c r="A79" s="29" t="s">
        <v>54</v>
      </c>
      <c r="B79" s="12" t="s">
        <v>85</v>
      </c>
      <c r="C79" s="12" t="s">
        <v>86</v>
      </c>
      <c r="D79" s="21">
        <v>48.65</v>
      </c>
      <c r="E79" s="22"/>
      <c r="F79" s="22">
        <f t="shared" si="7"/>
        <v>48.65</v>
      </c>
      <c r="G79" s="16">
        <v>7.308957613964422</v>
      </c>
      <c r="H79" s="23">
        <f t="shared" si="8"/>
        <v>55.95895761396442</v>
      </c>
      <c r="I79" s="28">
        <v>1150</v>
      </c>
      <c r="J79" s="24">
        <f t="shared" si="13"/>
        <v>64352.80125605909</v>
      </c>
      <c r="K79" s="25">
        <f t="shared" si="9"/>
        <v>1092.5</v>
      </c>
      <c r="L79" s="27">
        <f t="shared" si="10"/>
        <v>61135.16119325613</v>
      </c>
      <c r="M79" s="26">
        <f t="shared" si="11"/>
        <v>1035</v>
      </c>
      <c r="N79" s="31">
        <f t="shared" si="12"/>
        <v>57917.52113045318</v>
      </c>
      <c r="O79" s="116"/>
      <c r="P79" s="107"/>
    </row>
    <row r="80" spans="1:16" s="5" customFormat="1" ht="15.75">
      <c r="A80" s="29" t="s">
        <v>55</v>
      </c>
      <c r="B80" s="12" t="s">
        <v>91</v>
      </c>
      <c r="C80" s="12" t="s">
        <v>87</v>
      </c>
      <c r="D80" s="21">
        <v>73.85</v>
      </c>
      <c r="E80" s="22"/>
      <c r="F80" s="22">
        <f t="shared" si="7"/>
        <v>73.85</v>
      </c>
      <c r="G80" s="16">
        <v>11.094892493140236</v>
      </c>
      <c r="H80" s="23">
        <f t="shared" si="8"/>
        <v>84.94489249314023</v>
      </c>
      <c r="I80" s="28">
        <v>1250</v>
      </c>
      <c r="J80" s="24">
        <f t="shared" si="13"/>
        <v>106181.11561642529</v>
      </c>
      <c r="K80" s="25">
        <f t="shared" si="9"/>
        <v>1187.5</v>
      </c>
      <c r="L80" s="27">
        <f t="shared" si="10"/>
        <v>100872.05983560403</v>
      </c>
      <c r="M80" s="26">
        <f t="shared" si="11"/>
        <v>1125</v>
      </c>
      <c r="N80" s="31">
        <f t="shared" si="12"/>
        <v>95563.00405478275</v>
      </c>
      <c r="O80" s="116"/>
      <c r="P80" s="112"/>
    </row>
    <row r="81" spans="1:16" s="5" customFormat="1" ht="15.75">
      <c r="A81" s="29" t="s">
        <v>56</v>
      </c>
      <c r="B81" s="12" t="s">
        <v>91</v>
      </c>
      <c r="C81" s="12" t="s">
        <v>86</v>
      </c>
      <c r="D81" s="21">
        <v>87.32</v>
      </c>
      <c r="E81" s="22"/>
      <c r="F81" s="22">
        <f t="shared" si="7"/>
        <v>87.32</v>
      </c>
      <c r="G81" s="16">
        <v>13.118564827366358</v>
      </c>
      <c r="H81" s="23">
        <f t="shared" si="8"/>
        <v>100.43856482736635</v>
      </c>
      <c r="I81" s="28">
        <v>1150</v>
      </c>
      <c r="J81" s="24">
        <f t="shared" si="13"/>
        <v>115504.3495514713</v>
      </c>
      <c r="K81" s="25">
        <f t="shared" si="9"/>
        <v>1092.5</v>
      </c>
      <c r="L81" s="27">
        <f t="shared" si="10"/>
        <v>109729.13207389774</v>
      </c>
      <c r="M81" s="26">
        <f t="shared" si="11"/>
        <v>1035</v>
      </c>
      <c r="N81" s="31">
        <f t="shared" si="12"/>
        <v>103953.91459632418</v>
      </c>
      <c r="O81" s="116"/>
      <c r="P81" s="112"/>
    </row>
    <row r="82" spans="1:16" s="5" customFormat="1" ht="12.75">
      <c r="A82" s="29" t="s">
        <v>57</v>
      </c>
      <c r="B82" s="12" t="s">
        <v>85</v>
      </c>
      <c r="C82" s="12" t="s">
        <v>86</v>
      </c>
      <c r="D82" s="21">
        <v>49.73</v>
      </c>
      <c r="E82" s="22"/>
      <c r="F82" s="22">
        <f t="shared" si="7"/>
        <v>49.73</v>
      </c>
      <c r="G82" s="16">
        <v>7.471211965929099</v>
      </c>
      <c r="H82" s="23">
        <f t="shared" si="8"/>
        <v>57.2012119659291</v>
      </c>
      <c r="I82" s="28">
        <v>1150</v>
      </c>
      <c r="J82" s="24">
        <f t="shared" si="13"/>
        <v>65781.39376081846</v>
      </c>
      <c r="K82" s="25">
        <f t="shared" si="9"/>
        <v>1092.5</v>
      </c>
      <c r="L82" s="27">
        <f t="shared" si="10"/>
        <v>62492.32407277754</v>
      </c>
      <c r="M82" s="26">
        <f t="shared" si="11"/>
        <v>1035</v>
      </c>
      <c r="N82" s="31">
        <f t="shared" si="12"/>
        <v>59203.25438473662</v>
      </c>
      <c r="O82" s="116"/>
      <c r="P82" s="107"/>
    </row>
    <row r="83" spans="1:16" s="5" customFormat="1" ht="14.25" customHeight="1">
      <c r="A83" s="218" t="s">
        <v>106</v>
      </c>
      <c r="B83" s="219"/>
      <c r="C83" s="219"/>
      <c r="D83" s="219"/>
      <c r="E83" s="219"/>
      <c r="F83" s="219"/>
      <c r="G83" s="219"/>
      <c r="H83" s="219"/>
      <c r="I83" s="193"/>
      <c r="J83" s="194"/>
      <c r="K83" s="194"/>
      <c r="L83" s="194"/>
      <c r="M83" s="194"/>
      <c r="N83" s="195"/>
      <c r="O83" s="106"/>
      <c r="P83" s="107"/>
    </row>
    <row r="84" spans="1:16" s="5" customFormat="1" ht="14.25" customHeight="1">
      <c r="A84" s="198" t="s">
        <v>133</v>
      </c>
      <c r="B84" s="199"/>
      <c r="C84" s="199"/>
      <c r="D84" s="199"/>
      <c r="E84" s="199"/>
      <c r="F84" s="199"/>
      <c r="G84" s="199"/>
      <c r="H84" s="199"/>
      <c r="I84" s="193"/>
      <c r="J84" s="194"/>
      <c r="K84" s="194"/>
      <c r="L84" s="194"/>
      <c r="M84" s="194"/>
      <c r="N84" s="195"/>
      <c r="O84" s="106"/>
      <c r="P84" s="107"/>
    </row>
    <row r="85" spans="1:16" s="5" customFormat="1" ht="12.75">
      <c r="A85" s="150" t="s">
        <v>107</v>
      </c>
      <c r="B85" s="146" t="s">
        <v>88</v>
      </c>
      <c r="C85" s="146" t="s">
        <v>90</v>
      </c>
      <c r="D85" s="164">
        <v>28.23</v>
      </c>
      <c r="E85" s="147"/>
      <c r="F85" s="147">
        <f aca="true" t="shared" si="14" ref="F85:F132">D85+E85</f>
        <v>28.23</v>
      </c>
      <c r="G85" s="148">
        <v>4.241148477743384</v>
      </c>
      <c r="H85" s="149">
        <f>D85+G85</f>
        <v>32.471148477743384</v>
      </c>
      <c r="I85" s="147">
        <v>950</v>
      </c>
      <c r="J85" s="147">
        <f>H85*I85</f>
        <v>30847.591053856213</v>
      </c>
      <c r="K85" s="147">
        <f aca="true" t="shared" si="15" ref="K85:K132">0.95*I85</f>
        <v>902.5</v>
      </c>
      <c r="L85" s="147">
        <f aca="true" t="shared" si="16" ref="L85:L132">H85*K85</f>
        <v>29305.211501163405</v>
      </c>
      <c r="M85" s="147">
        <f aca="true" t="shared" si="17" ref="M85:M132">0.9*I85</f>
        <v>855</v>
      </c>
      <c r="N85" s="151">
        <f aca="true" t="shared" si="18" ref="N85:N132">H85*M85</f>
        <v>27762.831948470593</v>
      </c>
      <c r="O85" s="116"/>
      <c r="P85" s="107"/>
    </row>
    <row r="86" spans="1:16" s="5" customFormat="1" ht="12.75">
      <c r="A86" s="150" t="s">
        <v>108</v>
      </c>
      <c r="B86" s="146" t="s">
        <v>88</v>
      </c>
      <c r="C86" s="146" t="s">
        <v>90</v>
      </c>
      <c r="D86" s="164">
        <v>28.2</v>
      </c>
      <c r="E86" s="147"/>
      <c r="F86" s="147">
        <f t="shared" si="14"/>
        <v>28.2</v>
      </c>
      <c r="G86" s="148">
        <v>4.236641412411032</v>
      </c>
      <c r="H86" s="149">
        <f aca="true" t="shared" si="19" ref="H86:H95">D86+G86</f>
        <v>32.436641412411035</v>
      </c>
      <c r="I86" s="147">
        <v>950</v>
      </c>
      <c r="J86" s="147">
        <f aca="true" t="shared" si="20" ref="J86:J95">H86*I86</f>
        <v>30814.809341790482</v>
      </c>
      <c r="K86" s="147">
        <f t="shared" si="15"/>
        <v>902.5</v>
      </c>
      <c r="L86" s="147">
        <f t="shared" si="16"/>
        <v>29274.06887470096</v>
      </c>
      <c r="M86" s="147">
        <f t="shared" si="17"/>
        <v>855</v>
      </c>
      <c r="N86" s="151">
        <f t="shared" si="18"/>
        <v>27733.328407611436</v>
      </c>
      <c r="O86" s="116"/>
      <c r="P86" s="107"/>
    </row>
    <row r="87" spans="1:16" s="5" customFormat="1" ht="12.75">
      <c r="A87" s="29" t="s">
        <v>109</v>
      </c>
      <c r="B87" s="12" t="s">
        <v>85</v>
      </c>
      <c r="C87" s="12" t="s">
        <v>90</v>
      </c>
      <c r="D87" s="14">
        <v>52.75</v>
      </c>
      <c r="E87" s="22"/>
      <c r="F87" s="22">
        <f t="shared" si="14"/>
        <v>52.75</v>
      </c>
      <c r="G87" s="16">
        <v>7.9249232093858835</v>
      </c>
      <c r="H87" s="23">
        <f t="shared" si="19"/>
        <v>60.67492320938588</v>
      </c>
      <c r="I87" s="24">
        <v>950</v>
      </c>
      <c r="J87" s="24">
        <f t="shared" si="20"/>
        <v>57641.17704891659</v>
      </c>
      <c r="K87" s="25">
        <f t="shared" si="15"/>
        <v>902.5</v>
      </c>
      <c r="L87" s="25">
        <f t="shared" si="16"/>
        <v>54759.11819647076</v>
      </c>
      <c r="M87" s="26">
        <f t="shared" si="17"/>
        <v>855</v>
      </c>
      <c r="N87" s="31">
        <f t="shared" si="18"/>
        <v>51877.05934402493</v>
      </c>
      <c r="O87" s="116"/>
      <c r="P87" s="107"/>
    </row>
    <row r="88" spans="1:16" s="5" customFormat="1" ht="15.75">
      <c r="A88" s="29" t="s">
        <v>110</v>
      </c>
      <c r="B88" s="12" t="s">
        <v>85</v>
      </c>
      <c r="C88" s="12" t="s">
        <v>86</v>
      </c>
      <c r="D88" s="14">
        <v>56.04</v>
      </c>
      <c r="E88" s="22"/>
      <c r="F88" s="22">
        <f t="shared" si="14"/>
        <v>56.04</v>
      </c>
      <c r="G88" s="16">
        <v>8.419198040833837</v>
      </c>
      <c r="H88" s="23">
        <f t="shared" si="19"/>
        <v>64.45919804083384</v>
      </c>
      <c r="I88" s="24">
        <v>1000</v>
      </c>
      <c r="J88" s="24">
        <f t="shared" si="20"/>
        <v>64459.19804083384</v>
      </c>
      <c r="K88" s="25">
        <f t="shared" si="15"/>
        <v>950</v>
      </c>
      <c r="L88" s="25">
        <f t="shared" si="16"/>
        <v>61236.23813879215</v>
      </c>
      <c r="M88" s="26">
        <f t="shared" si="17"/>
        <v>900</v>
      </c>
      <c r="N88" s="31">
        <f t="shared" si="18"/>
        <v>58013.278236750455</v>
      </c>
      <c r="O88" s="116"/>
      <c r="P88" s="112"/>
    </row>
    <row r="89" spans="1:16" s="5" customFormat="1" ht="12.75">
      <c r="A89" s="29" t="s">
        <v>111</v>
      </c>
      <c r="B89" s="12" t="s">
        <v>85</v>
      </c>
      <c r="C89" s="12" t="s">
        <v>86</v>
      </c>
      <c r="D89" s="14">
        <v>49.69</v>
      </c>
      <c r="E89" s="22"/>
      <c r="F89" s="22"/>
      <c r="G89" s="16">
        <v>7.465202545485963</v>
      </c>
      <c r="H89" s="23">
        <f t="shared" si="19"/>
        <v>57.15520254548596</v>
      </c>
      <c r="I89" s="24">
        <v>1000</v>
      </c>
      <c r="J89" s="24">
        <f t="shared" si="20"/>
        <v>57155.20254548596</v>
      </c>
      <c r="K89" s="25">
        <f t="shared" si="15"/>
        <v>950</v>
      </c>
      <c r="L89" s="25">
        <f t="shared" si="16"/>
        <v>54297.44241821166</v>
      </c>
      <c r="M89" s="26">
        <f t="shared" si="17"/>
        <v>900</v>
      </c>
      <c r="N89" s="31">
        <f t="shared" si="18"/>
        <v>51439.682290937366</v>
      </c>
      <c r="O89" s="116"/>
      <c r="P89" s="107"/>
    </row>
    <row r="90" spans="1:16" s="5" customFormat="1" ht="12.75">
      <c r="A90" s="29" t="s">
        <v>112</v>
      </c>
      <c r="B90" s="12" t="s">
        <v>85</v>
      </c>
      <c r="C90" s="12" t="s">
        <v>86</v>
      </c>
      <c r="D90" s="14">
        <v>54.59</v>
      </c>
      <c r="E90" s="22"/>
      <c r="F90" s="22"/>
      <c r="G90" s="16">
        <v>8.20135654977015</v>
      </c>
      <c r="H90" s="23">
        <f t="shared" si="19"/>
        <v>62.79135654977016</v>
      </c>
      <c r="I90" s="24">
        <v>950</v>
      </c>
      <c r="J90" s="24">
        <f t="shared" si="20"/>
        <v>59651.78872228165</v>
      </c>
      <c r="K90" s="25">
        <f t="shared" si="15"/>
        <v>902.5</v>
      </c>
      <c r="L90" s="25">
        <f t="shared" si="16"/>
        <v>56669.19928616757</v>
      </c>
      <c r="M90" s="26">
        <f t="shared" si="17"/>
        <v>855</v>
      </c>
      <c r="N90" s="31">
        <f t="shared" si="18"/>
        <v>53686.609850053486</v>
      </c>
      <c r="O90" s="116"/>
      <c r="P90" s="107"/>
    </row>
    <row r="91" spans="1:16" s="5" customFormat="1" ht="15.75">
      <c r="A91" s="29" t="s">
        <v>113</v>
      </c>
      <c r="B91" s="12" t="s">
        <v>85</v>
      </c>
      <c r="C91" s="12" t="s">
        <v>86</v>
      </c>
      <c r="D91" s="14">
        <v>67.1</v>
      </c>
      <c r="E91" s="22"/>
      <c r="F91" s="22"/>
      <c r="G91" s="16">
        <v>10.080802793361</v>
      </c>
      <c r="H91" s="23">
        <f t="shared" si="19"/>
        <v>77.180802793361</v>
      </c>
      <c r="I91" s="24">
        <v>950</v>
      </c>
      <c r="J91" s="24">
        <f t="shared" si="20"/>
        <v>73321.76265369295</v>
      </c>
      <c r="K91" s="25">
        <f>0.95*I91</f>
        <v>902.5</v>
      </c>
      <c r="L91" s="25">
        <f t="shared" si="16"/>
        <v>69655.6745210083</v>
      </c>
      <c r="M91" s="26">
        <f t="shared" si="17"/>
        <v>855</v>
      </c>
      <c r="N91" s="31">
        <f t="shared" si="18"/>
        <v>65989.58638832365</v>
      </c>
      <c r="O91" s="116"/>
      <c r="P91" s="113"/>
    </row>
    <row r="92" spans="1:16" s="5" customFormat="1" ht="15.75">
      <c r="A92" s="29" t="s">
        <v>114</v>
      </c>
      <c r="B92" s="12" t="s">
        <v>88</v>
      </c>
      <c r="C92" s="12" t="s">
        <v>86</v>
      </c>
      <c r="D92" s="14">
        <v>34.06</v>
      </c>
      <c r="E92" s="22"/>
      <c r="F92" s="22"/>
      <c r="G92" s="16">
        <v>5.117021507330487</v>
      </c>
      <c r="H92" s="23">
        <f t="shared" si="19"/>
        <v>39.17702150733049</v>
      </c>
      <c r="I92" s="24">
        <v>950</v>
      </c>
      <c r="J92" s="24">
        <f t="shared" si="20"/>
        <v>37218.17043196396</v>
      </c>
      <c r="K92" s="25">
        <f>0.95*I92</f>
        <v>902.5</v>
      </c>
      <c r="L92" s="25">
        <f t="shared" si="16"/>
        <v>35357.26191036576</v>
      </c>
      <c r="M92" s="26">
        <f t="shared" si="17"/>
        <v>855</v>
      </c>
      <c r="N92" s="31">
        <f t="shared" si="18"/>
        <v>33496.353388767566</v>
      </c>
      <c r="O92" s="116"/>
      <c r="P92" s="112"/>
    </row>
    <row r="93" spans="1:16" s="5" customFormat="1" ht="12.75">
      <c r="A93" s="150" t="s">
        <v>153</v>
      </c>
      <c r="B93" s="146" t="s">
        <v>85</v>
      </c>
      <c r="C93" s="146" t="s">
        <v>90</v>
      </c>
      <c r="D93" s="164">
        <v>46.47</v>
      </c>
      <c r="E93" s="147"/>
      <c r="F93" s="147"/>
      <c r="G93" s="148">
        <v>6.981444199813498</v>
      </c>
      <c r="H93" s="149">
        <f t="shared" si="19"/>
        <v>53.451444199813494</v>
      </c>
      <c r="I93" s="147">
        <v>800</v>
      </c>
      <c r="J93" s="147">
        <f t="shared" si="20"/>
        <v>42761.155359850796</v>
      </c>
      <c r="K93" s="147">
        <f>0.95*I93</f>
        <v>760</v>
      </c>
      <c r="L93" s="147">
        <f t="shared" si="16"/>
        <v>40623.097591858255</v>
      </c>
      <c r="M93" s="147">
        <f t="shared" si="17"/>
        <v>720</v>
      </c>
      <c r="N93" s="165">
        <f t="shared" si="18"/>
        <v>38485.039823865714</v>
      </c>
      <c r="O93" s="116"/>
      <c r="P93" s="107"/>
    </row>
    <row r="94" spans="1:16" s="5" customFormat="1" ht="12.75">
      <c r="A94" s="150" t="s">
        <v>115</v>
      </c>
      <c r="B94" s="146" t="s">
        <v>88</v>
      </c>
      <c r="C94" s="146" t="s">
        <v>90</v>
      </c>
      <c r="D94" s="164">
        <v>22.59</v>
      </c>
      <c r="E94" s="147"/>
      <c r="F94" s="147"/>
      <c r="G94" s="148">
        <v>3.3938201952611777</v>
      </c>
      <c r="H94" s="149">
        <f t="shared" si="19"/>
        <v>25.983820195261178</v>
      </c>
      <c r="I94" s="147">
        <v>800</v>
      </c>
      <c r="J94" s="147">
        <f>H94*I94</f>
        <v>20787.056156208942</v>
      </c>
      <c r="K94" s="147">
        <f>0.95*I94</f>
        <v>760</v>
      </c>
      <c r="L94" s="147">
        <f>H94*K94</f>
        <v>19747.703348398496</v>
      </c>
      <c r="M94" s="147">
        <f t="shared" si="17"/>
        <v>720</v>
      </c>
      <c r="N94" s="151">
        <f t="shared" si="18"/>
        <v>18708.35054058805</v>
      </c>
      <c r="O94" s="116"/>
      <c r="P94" s="107"/>
    </row>
    <row r="95" spans="1:16" s="5" customFormat="1" ht="12.75" customHeight="1">
      <c r="A95" s="150" t="s">
        <v>116</v>
      </c>
      <c r="B95" s="146" t="s">
        <v>88</v>
      </c>
      <c r="C95" s="146" t="s">
        <v>90</v>
      </c>
      <c r="D95" s="164">
        <v>22.87</v>
      </c>
      <c r="E95" s="147"/>
      <c r="F95" s="147">
        <f t="shared" si="14"/>
        <v>22.87</v>
      </c>
      <c r="G95" s="148">
        <v>3.435886138363131</v>
      </c>
      <c r="H95" s="149">
        <f t="shared" si="19"/>
        <v>26.30588613836313</v>
      </c>
      <c r="I95" s="147">
        <v>800</v>
      </c>
      <c r="J95" s="147">
        <f t="shared" si="20"/>
        <v>21044.708910690504</v>
      </c>
      <c r="K95" s="147">
        <f>0.95*I95</f>
        <v>760</v>
      </c>
      <c r="L95" s="147">
        <f t="shared" si="16"/>
        <v>19992.47346515598</v>
      </c>
      <c r="M95" s="147">
        <f t="shared" si="17"/>
        <v>720</v>
      </c>
      <c r="N95" s="151">
        <f t="shared" si="18"/>
        <v>18940.238019621454</v>
      </c>
      <c r="O95" s="116"/>
      <c r="P95" s="107"/>
    </row>
    <row r="96" spans="1:16" s="5" customFormat="1" ht="12.75">
      <c r="A96" s="198" t="s">
        <v>132</v>
      </c>
      <c r="B96" s="199"/>
      <c r="C96" s="199"/>
      <c r="D96" s="199"/>
      <c r="E96" s="199"/>
      <c r="F96" s="199"/>
      <c r="G96" s="199"/>
      <c r="H96" s="199"/>
      <c r="I96" s="178"/>
      <c r="J96" s="179"/>
      <c r="K96" s="179"/>
      <c r="L96" s="179"/>
      <c r="M96" s="179"/>
      <c r="N96" s="180"/>
      <c r="O96" s="108"/>
      <c r="P96" s="107"/>
    </row>
    <row r="97" spans="1:16" s="5" customFormat="1" ht="15.75">
      <c r="A97" s="29" t="s">
        <v>65</v>
      </c>
      <c r="B97" s="12" t="s">
        <v>88</v>
      </c>
      <c r="C97" s="12" t="s">
        <v>90</v>
      </c>
      <c r="D97" s="14">
        <v>32.58</v>
      </c>
      <c r="E97" s="22"/>
      <c r="F97" s="22">
        <f t="shared" si="14"/>
        <v>32.58</v>
      </c>
      <c r="G97" s="16">
        <v>4.894672950934447</v>
      </c>
      <c r="H97" s="23">
        <f aca="true" t="shared" si="21" ref="H97:H132">G97+D97</f>
        <v>37.47467295093445</v>
      </c>
      <c r="I97" s="24">
        <v>1000</v>
      </c>
      <c r="J97" s="24">
        <f aca="true" t="shared" si="22" ref="J97:J132">H97*I97</f>
        <v>37474.672950934444</v>
      </c>
      <c r="K97" s="25">
        <f t="shared" si="15"/>
        <v>950</v>
      </c>
      <c r="L97" s="25">
        <f t="shared" si="16"/>
        <v>35600.93930338773</v>
      </c>
      <c r="M97" s="26">
        <f t="shared" si="17"/>
        <v>900</v>
      </c>
      <c r="N97" s="31">
        <f t="shared" si="18"/>
        <v>33727.205655841004</v>
      </c>
      <c r="O97" s="116"/>
      <c r="P97" s="112"/>
    </row>
    <row r="98" spans="1:16" s="5" customFormat="1" ht="12.75">
      <c r="A98" s="29" t="s">
        <v>66</v>
      </c>
      <c r="B98" s="12" t="s">
        <v>88</v>
      </c>
      <c r="C98" s="12" t="s">
        <v>90</v>
      </c>
      <c r="D98" s="14">
        <v>32.55</v>
      </c>
      <c r="E98" s="22"/>
      <c r="F98" s="22">
        <f t="shared" si="14"/>
        <v>32.55</v>
      </c>
      <c r="G98" s="16">
        <v>4.890165885602094</v>
      </c>
      <c r="H98" s="23">
        <f t="shared" si="21"/>
        <v>37.44016588560209</v>
      </c>
      <c r="I98" s="24">
        <v>1000</v>
      </c>
      <c r="J98" s="24">
        <f t="shared" si="22"/>
        <v>37440.165885602095</v>
      </c>
      <c r="K98" s="25">
        <f t="shared" si="15"/>
        <v>950</v>
      </c>
      <c r="L98" s="25">
        <f t="shared" si="16"/>
        <v>35568.157591321986</v>
      </c>
      <c r="M98" s="26">
        <f t="shared" si="17"/>
        <v>900</v>
      </c>
      <c r="N98" s="31">
        <f t="shared" si="18"/>
        <v>33696.149297041884</v>
      </c>
      <c r="O98" s="116"/>
      <c r="P98" s="107"/>
    </row>
    <row r="99" spans="1:16" s="5" customFormat="1" ht="12.75">
      <c r="A99" s="29" t="s">
        <v>58</v>
      </c>
      <c r="B99" s="12" t="s">
        <v>85</v>
      </c>
      <c r="C99" s="12" t="s">
        <v>90</v>
      </c>
      <c r="D99" s="14">
        <v>52.75</v>
      </c>
      <c r="E99" s="22"/>
      <c r="F99" s="22">
        <f t="shared" si="14"/>
        <v>52.75</v>
      </c>
      <c r="G99" s="16">
        <v>7.9249232093858835</v>
      </c>
      <c r="H99" s="23">
        <f t="shared" si="21"/>
        <v>60.67492320938588</v>
      </c>
      <c r="I99" s="24">
        <v>1000</v>
      </c>
      <c r="J99" s="24">
        <f t="shared" si="22"/>
        <v>60674.92320938588</v>
      </c>
      <c r="K99" s="25">
        <f t="shared" si="15"/>
        <v>950</v>
      </c>
      <c r="L99" s="25">
        <f t="shared" si="16"/>
        <v>57641.17704891659</v>
      </c>
      <c r="M99" s="26">
        <f t="shared" si="17"/>
        <v>900</v>
      </c>
      <c r="N99" s="31">
        <f t="shared" si="18"/>
        <v>54607.43088844729</v>
      </c>
      <c r="O99" s="116"/>
      <c r="P99" s="107"/>
    </row>
    <row r="100" spans="1:16" s="5" customFormat="1" ht="12.75">
      <c r="A100" s="29" t="s">
        <v>59</v>
      </c>
      <c r="B100" s="12" t="s">
        <v>85</v>
      </c>
      <c r="C100" s="12" t="s">
        <v>86</v>
      </c>
      <c r="D100" s="14">
        <v>51.45</v>
      </c>
      <c r="E100" s="22"/>
      <c r="F100" s="22">
        <f t="shared" si="14"/>
        <v>51.45</v>
      </c>
      <c r="G100" s="16">
        <v>7.729617044983957</v>
      </c>
      <c r="H100" s="23">
        <f t="shared" si="21"/>
        <v>59.17961704498396</v>
      </c>
      <c r="I100" s="24">
        <v>1050</v>
      </c>
      <c r="J100" s="24">
        <f>H100*I100</f>
        <v>62138.59789723316</v>
      </c>
      <c r="K100" s="25">
        <f t="shared" si="15"/>
        <v>997.5</v>
      </c>
      <c r="L100" s="25">
        <f t="shared" si="16"/>
        <v>59031.668002371494</v>
      </c>
      <c r="M100" s="26">
        <f t="shared" si="17"/>
        <v>945</v>
      </c>
      <c r="N100" s="31">
        <f t="shared" si="18"/>
        <v>55924.73810750984</v>
      </c>
      <c r="O100" s="116"/>
      <c r="P100" s="107"/>
    </row>
    <row r="101" spans="1:16" s="5" customFormat="1" ht="12.75">
      <c r="A101" s="29" t="s">
        <v>60</v>
      </c>
      <c r="B101" s="12" t="s">
        <v>85</v>
      </c>
      <c r="C101" s="12" t="s">
        <v>86</v>
      </c>
      <c r="D101" s="14">
        <v>49.69</v>
      </c>
      <c r="E101" s="22"/>
      <c r="F101" s="22">
        <f t="shared" si="14"/>
        <v>49.69</v>
      </c>
      <c r="G101" s="16">
        <v>7.465202545485963</v>
      </c>
      <c r="H101" s="23">
        <f t="shared" si="21"/>
        <v>57.15520254548596</v>
      </c>
      <c r="I101" s="24">
        <v>1050</v>
      </c>
      <c r="J101" s="24">
        <f t="shared" si="22"/>
        <v>60012.96267276026</v>
      </c>
      <c r="K101" s="25">
        <f t="shared" si="15"/>
        <v>997.5</v>
      </c>
      <c r="L101" s="25">
        <f t="shared" si="16"/>
        <v>57012.31453912225</v>
      </c>
      <c r="M101" s="26">
        <f t="shared" si="17"/>
        <v>945</v>
      </c>
      <c r="N101" s="31">
        <f t="shared" si="18"/>
        <v>54011.66640548423</v>
      </c>
      <c r="O101" s="116"/>
      <c r="P101" s="107"/>
    </row>
    <row r="102" spans="1:16" s="5" customFormat="1" ht="18" customHeight="1">
      <c r="A102" s="240" t="s">
        <v>61</v>
      </c>
      <c r="B102" s="242" t="s">
        <v>85</v>
      </c>
      <c r="C102" s="242" t="s">
        <v>86</v>
      </c>
      <c r="D102" s="244">
        <v>48.65</v>
      </c>
      <c r="E102" s="76"/>
      <c r="F102" s="76">
        <f>D102+E102</f>
        <v>48.65</v>
      </c>
      <c r="G102" s="236">
        <v>7.308957613964422</v>
      </c>
      <c r="H102" s="238">
        <f>G102+D102</f>
        <v>55.95895761396442</v>
      </c>
      <c r="I102" s="87">
        <v>950</v>
      </c>
      <c r="J102" s="87">
        <f t="shared" si="22"/>
        <v>53161.009733266204</v>
      </c>
      <c r="K102" s="88">
        <f t="shared" si="15"/>
        <v>902.5</v>
      </c>
      <c r="L102" s="88">
        <f t="shared" si="16"/>
        <v>50502.95924660289</v>
      </c>
      <c r="M102" s="89">
        <f t="shared" si="17"/>
        <v>855</v>
      </c>
      <c r="N102" s="90">
        <f t="shared" si="18"/>
        <v>47844.90875993958</v>
      </c>
      <c r="O102" s="255"/>
      <c r="P102" s="246"/>
    </row>
    <row r="103" spans="1:16" s="5" customFormat="1" ht="18" customHeight="1">
      <c r="A103" s="241"/>
      <c r="B103" s="243"/>
      <c r="C103" s="243"/>
      <c r="D103" s="245"/>
      <c r="E103" s="92"/>
      <c r="F103" s="92"/>
      <c r="G103" s="237"/>
      <c r="H103" s="239"/>
      <c r="I103" s="77">
        <v>1100</v>
      </c>
      <c r="J103" s="77">
        <f>H102*I103</f>
        <v>61554.853375360864</v>
      </c>
      <c r="K103" s="78">
        <f t="shared" si="15"/>
        <v>1045</v>
      </c>
      <c r="L103" s="78">
        <f>H102*K103</f>
        <v>58477.11070659282</v>
      </c>
      <c r="M103" s="80">
        <f t="shared" si="17"/>
        <v>990</v>
      </c>
      <c r="N103" s="81">
        <f>H102*M103</f>
        <v>55399.36803782478</v>
      </c>
      <c r="O103" s="255"/>
      <c r="P103" s="246"/>
    </row>
    <row r="104" spans="1:16" s="5" customFormat="1" ht="15.75">
      <c r="A104" s="29" t="s">
        <v>62</v>
      </c>
      <c r="B104" s="12" t="s">
        <v>85</v>
      </c>
      <c r="C104" s="12" t="s">
        <v>86</v>
      </c>
      <c r="D104" s="14">
        <v>55.13</v>
      </c>
      <c r="E104" s="22"/>
      <c r="F104" s="22">
        <f t="shared" si="14"/>
        <v>55.13</v>
      </c>
      <c r="G104" s="16">
        <v>8.282483725752488</v>
      </c>
      <c r="H104" s="23">
        <f t="shared" si="21"/>
        <v>63.412483725752494</v>
      </c>
      <c r="I104" s="24">
        <v>1050</v>
      </c>
      <c r="J104" s="24">
        <f t="shared" si="22"/>
        <v>66583.10791204013</v>
      </c>
      <c r="K104" s="25">
        <f t="shared" si="15"/>
        <v>997.5</v>
      </c>
      <c r="L104" s="25">
        <f t="shared" si="16"/>
        <v>63253.95251643811</v>
      </c>
      <c r="M104" s="26">
        <f t="shared" si="17"/>
        <v>945</v>
      </c>
      <c r="N104" s="31">
        <f t="shared" si="18"/>
        <v>59924.797120836105</v>
      </c>
      <c r="O104" s="116"/>
      <c r="P104" s="113"/>
    </row>
    <row r="105" spans="1:16" s="5" customFormat="1" ht="12.75">
      <c r="A105" s="29" t="s">
        <v>120</v>
      </c>
      <c r="B105" s="12" t="s">
        <v>88</v>
      </c>
      <c r="C105" s="12" t="s">
        <v>86</v>
      </c>
      <c r="D105" s="14">
        <v>36.42</v>
      </c>
      <c r="E105" s="22"/>
      <c r="F105" s="22">
        <f t="shared" si="14"/>
        <v>36.42</v>
      </c>
      <c r="G105" s="16">
        <v>5.471577313475525</v>
      </c>
      <c r="H105" s="23">
        <f t="shared" si="21"/>
        <v>41.89157731347552</v>
      </c>
      <c r="I105" s="24">
        <v>1050</v>
      </c>
      <c r="J105" s="24">
        <f t="shared" si="22"/>
        <v>43986.1561791493</v>
      </c>
      <c r="K105" s="25">
        <f t="shared" si="15"/>
        <v>997.5</v>
      </c>
      <c r="L105" s="25">
        <f t="shared" si="16"/>
        <v>41786.84837019183</v>
      </c>
      <c r="M105" s="26">
        <f t="shared" si="17"/>
        <v>945</v>
      </c>
      <c r="N105" s="31">
        <f t="shared" si="18"/>
        <v>39587.54056123437</v>
      </c>
      <c r="O105" s="116"/>
      <c r="P105" s="107"/>
    </row>
    <row r="106" spans="1:16" s="5" customFormat="1" ht="12.75">
      <c r="A106" s="29" t="s">
        <v>63</v>
      </c>
      <c r="B106" s="12" t="s">
        <v>85</v>
      </c>
      <c r="C106" s="12" t="s">
        <v>90</v>
      </c>
      <c r="D106" s="14">
        <v>62.61</v>
      </c>
      <c r="E106" s="22"/>
      <c r="F106" s="22">
        <f t="shared" si="14"/>
        <v>62.61</v>
      </c>
      <c r="G106" s="16">
        <v>9.406245348618961</v>
      </c>
      <c r="H106" s="23">
        <f t="shared" si="21"/>
        <v>72.01624534861897</v>
      </c>
      <c r="I106" s="24">
        <v>990</v>
      </c>
      <c r="J106" s="24">
        <f>I106*H106</f>
        <v>71296.08289513277</v>
      </c>
      <c r="K106" s="25">
        <f t="shared" si="15"/>
        <v>940.5</v>
      </c>
      <c r="L106" s="25">
        <f t="shared" si="16"/>
        <v>67731.27875037614</v>
      </c>
      <c r="M106" s="26">
        <f t="shared" si="17"/>
        <v>891</v>
      </c>
      <c r="N106" s="31">
        <f t="shared" si="18"/>
        <v>64166.4746056195</v>
      </c>
      <c r="O106" s="116"/>
      <c r="P106" s="107"/>
    </row>
    <row r="107" spans="1:16" s="5" customFormat="1" ht="12.75">
      <c r="A107" s="29" t="s">
        <v>64</v>
      </c>
      <c r="B107" s="12" t="s">
        <v>85</v>
      </c>
      <c r="C107" s="12" t="s">
        <v>90</v>
      </c>
      <c r="D107" s="14">
        <v>55.42</v>
      </c>
      <c r="E107" s="22"/>
      <c r="F107" s="22">
        <f t="shared" si="14"/>
        <v>55.42</v>
      </c>
      <c r="G107" s="16">
        <v>8.326052023965227</v>
      </c>
      <c r="H107" s="23">
        <f t="shared" si="21"/>
        <v>63.74605202396523</v>
      </c>
      <c r="I107" s="24">
        <v>1000</v>
      </c>
      <c r="J107" s="24">
        <f t="shared" si="22"/>
        <v>63746.052023965225</v>
      </c>
      <c r="K107" s="25">
        <f t="shared" si="15"/>
        <v>950</v>
      </c>
      <c r="L107" s="25">
        <f t="shared" si="16"/>
        <v>60558.74942276697</v>
      </c>
      <c r="M107" s="26">
        <f t="shared" si="17"/>
        <v>900</v>
      </c>
      <c r="N107" s="31">
        <f t="shared" si="18"/>
        <v>57371.4468215687</v>
      </c>
      <c r="O107" s="116"/>
      <c r="P107" s="107"/>
    </row>
    <row r="108" spans="1:16" s="5" customFormat="1" ht="12.75">
      <c r="A108" s="198" t="s">
        <v>130</v>
      </c>
      <c r="B108" s="199"/>
      <c r="C108" s="199"/>
      <c r="D108" s="199"/>
      <c r="E108" s="199"/>
      <c r="F108" s="199"/>
      <c r="G108" s="199"/>
      <c r="H108" s="199"/>
      <c r="I108" s="178"/>
      <c r="J108" s="179"/>
      <c r="K108" s="179"/>
      <c r="L108" s="179"/>
      <c r="M108" s="179"/>
      <c r="N108" s="180"/>
      <c r="O108" s="108"/>
      <c r="P108" s="107"/>
    </row>
    <row r="109" spans="1:16" s="5" customFormat="1" ht="10.5" customHeight="1">
      <c r="A109" s="29" t="s">
        <v>74</v>
      </c>
      <c r="B109" s="12" t="s">
        <v>88</v>
      </c>
      <c r="C109" s="12" t="s">
        <v>90</v>
      </c>
      <c r="D109" s="14">
        <v>32.58</v>
      </c>
      <c r="E109" s="22"/>
      <c r="F109" s="22">
        <f t="shared" si="14"/>
        <v>32.58</v>
      </c>
      <c r="G109" s="16">
        <v>4.894672950934447</v>
      </c>
      <c r="H109" s="23">
        <f t="shared" si="21"/>
        <v>37.47467295093445</v>
      </c>
      <c r="I109" s="24">
        <v>1050</v>
      </c>
      <c r="J109" s="24">
        <f t="shared" si="22"/>
        <v>39348.40659848117</v>
      </c>
      <c r="K109" s="25">
        <f t="shared" si="15"/>
        <v>997.5</v>
      </c>
      <c r="L109" s="25">
        <f t="shared" si="16"/>
        <v>37380.98626855711</v>
      </c>
      <c r="M109" s="26">
        <f t="shared" si="17"/>
        <v>945</v>
      </c>
      <c r="N109" s="31">
        <f t="shared" si="18"/>
        <v>35413.56593863305</v>
      </c>
      <c r="O109" s="116"/>
      <c r="P109" s="114"/>
    </row>
    <row r="110" spans="1:16" s="5" customFormat="1" ht="12" customHeight="1">
      <c r="A110" s="29" t="s">
        <v>75</v>
      </c>
      <c r="B110" s="12" t="s">
        <v>88</v>
      </c>
      <c r="C110" s="12" t="s">
        <v>90</v>
      </c>
      <c r="D110" s="14">
        <v>32.51</v>
      </c>
      <c r="E110" s="22"/>
      <c r="F110" s="22">
        <f t="shared" si="14"/>
        <v>32.51</v>
      </c>
      <c r="G110" s="16">
        <v>4.884156465158958</v>
      </c>
      <c r="H110" s="23">
        <f t="shared" si="21"/>
        <v>37.39415646515896</v>
      </c>
      <c r="I110" s="24">
        <v>1050</v>
      </c>
      <c r="J110" s="24">
        <f t="shared" si="22"/>
        <v>39263.8642884169</v>
      </c>
      <c r="K110" s="25">
        <f t="shared" si="15"/>
        <v>997.5</v>
      </c>
      <c r="L110" s="25">
        <f t="shared" si="16"/>
        <v>37300.67107399606</v>
      </c>
      <c r="M110" s="26">
        <f t="shared" si="17"/>
        <v>945</v>
      </c>
      <c r="N110" s="31">
        <f t="shared" si="18"/>
        <v>35337.477859575214</v>
      </c>
      <c r="O110" s="116"/>
      <c r="P110" s="107"/>
    </row>
    <row r="111" spans="1:16" s="5" customFormat="1" ht="12.75">
      <c r="A111" s="29" t="s">
        <v>67</v>
      </c>
      <c r="B111" s="12" t="s">
        <v>85</v>
      </c>
      <c r="C111" s="12" t="s">
        <v>90</v>
      </c>
      <c r="D111" s="14">
        <v>54.5</v>
      </c>
      <c r="E111" s="22"/>
      <c r="F111" s="22">
        <f t="shared" si="14"/>
        <v>54.5</v>
      </c>
      <c r="G111" s="16">
        <v>8.187835353773094</v>
      </c>
      <c r="H111" s="23">
        <f t="shared" si="21"/>
        <v>62.687835353773096</v>
      </c>
      <c r="I111" s="24">
        <v>1050</v>
      </c>
      <c r="J111" s="24">
        <f t="shared" si="22"/>
        <v>65822.22712146175</v>
      </c>
      <c r="K111" s="25">
        <f t="shared" si="15"/>
        <v>997.5</v>
      </c>
      <c r="L111" s="25">
        <f t="shared" si="16"/>
        <v>62531.11576538866</v>
      </c>
      <c r="M111" s="26">
        <f t="shared" si="17"/>
        <v>945</v>
      </c>
      <c r="N111" s="31">
        <f t="shared" si="18"/>
        <v>59240.004409315574</v>
      </c>
      <c r="O111" s="116"/>
      <c r="P111" s="107"/>
    </row>
    <row r="112" spans="1:16" s="5" customFormat="1" ht="15.75">
      <c r="A112" s="29" t="s">
        <v>68</v>
      </c>
      <c r="B112" s="12" t="s">
        <v>85</v>
      </c>
      <c r="C112" s="12" t="s">
        <v>86</v>
      </c>
      <c r="D112" s="14">
        <v>51.63</v>
      </c>
      <c r="E112" s="22"/>
      <c r="F112" s="22">
        <f t="shared" si="14"/>
        <v>51.63</v>
      </c>
      <c r="G112" s="16">
        <v>7.756659436978071</v>
      </c>
      <c r="H112" s="23">
        <f t="shared" si="21"/>
        <v>59.38665943697807</v>
      </c>
      <c r="I112" s="24">
        <v>1050</v>
      </c>
      <c r="J112" s="24">
        <f t="shared" si="22"/>
        <v>62355.992408826976</v>
      </c>
      <c r="K112" s="25">
        <f t="shared" si="15"/>
        <v>997.5</v>
      </c>
      <c r="L112" s="25">
        <f t="shared" si="16"/>
        <v>59238.192788385626</v>
      </c>
      <c r="M112" s="26">
        <f t="shared" si="17"/>
        <v>945</v>
      </c>
      <c r="N112" s="31">
        <f t="shared" si="18"/>
        <v>56120.393167944276</v>
      </c>
      <c r="O112" s="116"/>
      <c r="P112" s="112"/>
    </row>
    <row r="113" spans="1:16" s="5" customFormat="1" ht="12.75">
      <c r="A113" s="29" t="s">
        <v>69</v>
      </c>
      <c r="B113" s="12" t="s">
        <v>85</v>
      </c>
      <c r="C113" s="12" t="s">
        <v>86</v>
      </c>
      <c r="D113" s="14">
        <v>49.69</v>
      </c>
      <c r="E113" s="22"/>
      <c r="F113" s="22">
        <f t="shared" si="14"/>
        <v>49.69</v>
      </c>
      <c r="G113" s="16">
        <v>7.465202545485963</v>
      </c>
      <c r="H113" s="23">
        <f t="shared" si="21"/>
        <v>57.15520254548596</v>
      </c>
      <c r="I113" s="24">
        <v>1050</v>
      </c>
      <c r="J113" s="24">
        <f t="shared" si="22"/>
        <v>60012.96267276026</v>
      </c>
      <c r="K113" s="25">
        <f t="shared" si="15"/>
        <v>997.5</v>
      </c>
      <c r="L113" s="25">
        <f t="shared" si="16"/>
        <v>57012.31453912225</v>
      </c>
      <c r="M113" s="26">
        <f t="shared" si="17"/>
        <v>945</v>
      </c>
      <c r="N113" s="31">
        <f t="shared" si="18"/>
        <v>54011.66640548423</v>
      </c>
      <c r="O113" s="116"/>
      <c r="P113" s="107"/>
    </row>
    <row r="114" spans="1:16" s="5" customFormat="1" ht="12.75">
      <c r="A114" s="29" t="s">
        <v>70</v>
      </c>
      <c r="B114" s="12" t="s">
        <v>85</v>
      </c>
      <c r="C114" s="12" t="s">
        <v>86</v>
      </c>
      <c r="D114" s="14">
        <v>48.69</v>
      </c>
      <c r="E114" s="22"/>
      <c r="F114" s="22">
        <f t="shared" si="14"/>
        <v>48.69</v>
      </c>
      <c r="G114" s="16">
        <v>7.314967034407558</v>
      </c>
      <c r="H114" s="23">
        <f t="shared" si="21"/>
        <v>56.00496703440756</v>
      </c>
      <c r="I114" s="24">
        <v>1050</v>
      </c>
      <c r="J114" s="24">
        <f t="shared" si="22"/>
        <v>58805.21538612794</v>
      </c>
      <c r="K114" s="25">
        <f t="shared" si="15"/>
        <v>997.5</v>
      </c>
      <c r="L114" s="25">
        <f t="shared" si="16"/>
        <v>55864.95461682154</v>
      </c>
      <c r="M114" s="26">
        <f t="shared" si="17"/>
        <v>945</v>
      </c>
      <c r="N114" s="31">
        <f t="shared" si="18"/>
        <v>52924.69384751514</v>
      </c>
      <c r="O114" s="116"/>
      <c r="P114" s="107"/>
    </row>
    <row r="115" spans="1:16" s="5" customFormat="1" ht="12.75">
      <c r="A115" s="29" t="s">
        <v>71</v>
      </c>
      <c r="B115" s="12" t="s">
        <v>85</v>
      </c>
      <c r="C115" s="12" t="s">
        <v>86</v>
      </c>
      <c r="D115" s="14">
        <v>50.77</v>
      </c>
      <c r="E115" s="22"/>
      <c r="F115" s="22">
        <f t="shared" si="14"/>
        <v>50.77</v>
      </c>
      <c r="G115" s="16">
        <v>7.627456897450641</v>
      </c>
      <c r="H115" s="23">
        <f t="shared" si="21"/>
        <v>58.397456897450645</v>
      </c>
      <c r="I115" s="24">
        <v>1050</v>
      </c>
      <c r="J115" s="24">
        <f t="shared" si="22"/>
        <v>61317.32974232318</v>
      </c>
      <c r="K115" s="25">
        <f t="shared" si="15"/>
        <v>997.5</v>
      </c>
      <c r="L115" s="25">
        <f t="shared" si="16"/>
        <v>58251.46325520702</v>
      </c>
      <c r="M115" s="26">
        <f t="shared" si="17"/>
        <v>945</v>
      </c>
      <c r="N115" s="31">
        <f t="shared" si="18"/>
        <v>55185.59676809086</v>
      </c>
      <c r="O115" s="116"/>
      <c r="P115" s="107"/>
    </row>
    <row r="116" spans="1:16" s="5" customFormat="1" ht="12.75">
      <c r="A116" s="29" t="s">
        <v>117</v>
      </c>
      <c r="B116" s="12" t="s">
        <v>88</v>
      </c>
      <c r="C116" s="12" t="s">
        <v>89</v>
      </c>
      <c r="D116" s="14">
        <v>36.42</v>
      </c>
      <c r="E116" s="22"/>
      <c r="F116" s="22">
        <f t="shared" si="14"/>
        <v>36.42</v>
      </c>
      <c r="G116" s="16">
        <v>5.471577313475525</v>
      </c>
      <c r="H116" s="23">
        <f t="shared" si="21"/>
        <v>41.89157731347552</v>
      </c>
      <c r="I116" s="24">
        <v>1050</v>
      </c>
      <c r="J116" s="24">
        <f t="shared" si="22"/>
        <v>43986.1561791493</v>
      </c>
      <c r="K116" s="25">
        <f t="shared" si="15"/>
        <v>997.5</v>
      </c>
      <c r="L116" s="25">
        <f t="shared" si="16"/>
        <v>41786.84837019183</v>
      </c>
      <c r="M116" s="26">
        <f t="shared" si="17"/>
        <v>945</v>
      </c>
      <c r="N116" s="31">
        <f t="shared" si="18"/>
        <v>39587.54056123437</v>
      </c>
      <c r="O116" s="116"/>
      <c r="P116" s="107"/>
    </row>
    <row r="117" spans="1:16" s="5" customFormat="1" ht="12.75">
      <c r="A117" s="29" t="s">
        <v>72</v>
      </c>
      <c r="B117" s="12" t="s">
        <v>85</v>
      </c>
      <c r="C117" s="12" t="s">
        <v>90</v>
      </c>
      <c r="D117" s="14">
        <v>53.78</v>
      </c>
      <c r="E117" s="22"/>
      <c r="F117" s="22">
        <f t="shared" si="14"/>
        <v>53.78</v>
      </c>
      <c r="G117" s="16">
        <v>8.079665785796642</v>
      </c>
      <c r="H117" s="23">
        <f t="shared" si="21"/>
        <v>61.85966578579664</v>
      </c>
      <c r="I117" s="24">
        <v>1050</v>
      </c>
      <c r="J117" s="24">
        <f t="shared" si="22"/>
        <v>64952.649075086476</v>
      </c>
      <c r="K117" s="25">
        <f t="shared" si="15"/>
        <v>997.5</v>
      </c>
      <c r="L117" s="25">
        <f t="shared" si="16"/>
        <v>61705.01662133215</v>
      </c>
      <c r="M117" s="26">
        <f t="shared" si="17"/>
        <v>945</v>
      </c>
      <c r="N117" s="31">
        <f t="shared" si="18"/>
        <v>58457.38416757783</v>
      </c>
      <c r="O117" s="116"/>
      <c r="P117" s="107"/>
    </row>
    <row r="118" spans="1:16" s="5" customFormat="1" ht="18.75" customHeight="1">
      <c r="A118" s="230" t="s">
        <v>73</v>
      </c>
      <c r="B118" s="232" t="s">
        <v>85</v>
      </c>
      <c r="C118" s="232" t="s">
        <v>90</v>
      </c>
      <c r="D118" s="244">
        <v>48.49</v>
      </c>
      <c r="E118" s="76"/>
      <c r="F118" s="76">
        <f>D118+E118</f>
        <v>48.49</v>
      </c>
      <c r="G118" s="236">
        <v>7.284919932191877</v>
      </c>
      <c r="H118" s="238">
        <f>G118+D118</f>
        <v>55.77491993219188</v>
      </c>
      <c r="I118" s="87">
        <v>950</v>
      </c>
      <c r="J118" s="87">
        <f t="shared" si="22"/>
        <v>52986.17393558229</v>
      </c>
      <c r="K118" s="88">
        <f t="shared" si="15"/>
        <v>902.5</v>
      </c>
      <c r="L118" s="88">
        <f t="shared" si="16"/>
        <v>50336.86523880317</v>
      </c>
      <c r="M118" s="89">
        <f t="shared" si="17"/>
        <v>855</v>
      </c>
      <c r="N118" s="90">
        <f t="shared" si="18"/>
        <v>47687.55654202405</v>
      </c>
      <c r="O118" s="255"/>
      <c r="P118" s="246"/>
    </row>
    <row r="119" spans="1:16" s="5" customFormat="1" ht="18.75" customHeight="1">
      <c r="A119" s="231"/>
      <c r="B119" s="233"/>
      <c r="C119" s="233"/>
      <c r="D119" s="245"/>
      <c r="E119" s="92"/>
      <c r="F119" s="92"/>
      <c r="G119" s="237"/>
      <c r="H119" s="239"/>
      <c r="I119" s="77">
        <v>1050</v>
      </c>
      <c r="J119" s="77">
        <f>H118*I119</f>
        <v>58563.66592880147</v>
      </c>
      <c r="K119" s="78">
        <f t="shared" si="15"/>
        <v>997.5</v>
      </c>
      <c r="L119" s="78">
        <f>H118*K119</f>
        <v>55635.482632361396</v>
      </c>
      <c r="M119" s="80">
        <f t="shared" si="17"/>
        <v>945</v>
      </c>
      <c r="N119" s="81">
        <f>H118*M119</f>
        <v>52707.29933592132</v>
      </c>
      <c r="O119" s="255"/>
      <c r="P119" s="246"/>
    </row>
    <row r="120" spans="1:16" s="5" customFormat="1" ht="12.75">
      <c r="A120" s="198" t="s">
        <v>131</v>
      </c>
      <c r="B120" s="199"/>
      <c r="C120" s="199"/>
      <c r="D120" s="199"/>
      <c r="E120" s="199"/>
      <c r="F120" s="199"/>
      <c r="G120" s="199"/>
      <c r="H120" s="199"/>
      <c r="I120" s="178"/>
      <c r="J120" s="179"/>
      <c r="K120" s="179"/>
      <c r="L120" s="179"/>
      <c r="M120" s="179"/>
      <c r="N120" s="180"/>
      <c r="O120" s="108"/>
      <c r="P120" s="107"/>
    </row>
    <row r="121" spans="1:16" s="5" customFormat="1" ht="11.25" customHeight="1">
      <c r="A121" s="29" t="s">
        <v>118</v>
      </c>
      <c r="B121" s="12" t="s">
        <v>85</v>
      </c>
      <c r="C121" s="12" t="s">
        <v>90</v>
      </c>
      <c r="D121" s="14">
        <v>56.39</v>
      </c>
      <c r="E121" s="22"/>
      <c r="F121" s="22">
        <f t="shared" si="14"/>
        <v>56.39</v>
      </c>
      <c r="G121" s="16">
        <v>8.47178046971128</v>
      </c>
      <c r="H121" s="23">
        <f t="shared" si="21"/>
        <v>64.86178046971128</v>
      </c>
      <c r="I121" s="24">
        <v>1150</v>
      </c>
      <c r="J121" s="24">
        <f t="shared" si="22"/>
        <v>74591.04754016797</v>
      </c>
      <c r="K121" s="25">
        <f t="shared" si="15"/>
        <v>1092.5</v>
      </c>
      <c r="L121" s="25">
        <f t="shared" si="16"/>
        <v>70861.49516315958</v>
      </c>
      <c r="M121" s="26">
        <f t="shared" si="17"/>
        <v>1035</v>
      </c>
      <c r="N121" s="31">
        <f t="shared" si="18"/>
        <v>67131.94278615116</v>
      </c>
      <c r="O121" s="116"/>
      <c r="P121" s="107"/>
    </row>
    <row r="122" spans="1:16" s="5" customFormat="1" ht="12.75">
      <c r="A122" s="29" t="s">
        <v>76</v>
      </c>
      <c r="B122" s="12" t="s">
        <v>85</v>
      </c>
      <c r="C122" s="12" t="s">
        <v>90</v>
      </c>
      <c r="D122" s="14">
        <v>51.76</v>
      </c>
      <c r="E122" s="22"/>
      <c r="F122" s="22">
        <f t="shared" si="14"/>
        <v>51.76</v>
      </c>
      <c r="G122" s="16">
        <v>7.776190053418262</v>
      </c>
      <c r="H122" s="23">
        <f t="shared" si="21"/>
        <v>59.53619005341826</v>
      </c>
      <c r="I122" s="24">
        <v>1150</v>
      </c>
      <c r="J122" s="24">
        <f t="shared" si="22"/>
        <v>68466.618561431</v>
      </c>
      <c r="K122" s="25">
        <f t="shared" si="15"/>
        <v>1092.5</v>
      </c>
      <c r="L122" s="25">
        <f t="shared" si="16"/>
        <v>65043.28763335945</v>
      </c>
      <c r="M122" s="26">
        <f t="shared" si="17"/>
        <v>1035</v>
      </c>
      <c r="N122" s="31">
        <f t="shared" si="18"/>
        <v>61619.9567052879</v>
      </c>
      <c r="O122" s="116"/>
      <c r="P122" s="107"/>
    </row>
    <row r="123" spans="1:16" s="5" customFormat="1" ht="12.75">
      <c r="A123" s="29" t="s">
        <v>77</v>
      </c>
      <c r="B123" s="12" t="s">
        <v>85</v>
      </c>
      <c r="C123" s="12" t="s">
        <v>86</v>
      </c>
      <c r="D123" s="14">
        <v>50.51</v>
      </c>
      <c r="E123" s="22"/>
      <c r="F123" s="22">
        <f t="shared" si="14"/>
        <v>50.51</v>
      </c>
      <c r="G123" s="16">
        <v>7.588395664570256</v>
      </c>
      <c r="H123" s="23">
        <f t="shared" si="21"/>
        <v>58.098395664570255</v>
      </c>
      <c r="I123" s="24">
        <v>1150</v>
      </c>
      <c r="J123" s="24">
        <f t="shared" si="22"/>
        <v>66813.1550142558</v>
      </c>
      <c r="K123" s="25">
        <f t="shared" si="15"/>
        <v>1092.5</v>
      </c>
      <c r="L123" s="25">
        <f t="shared" si="16"/>
        <v>63472.497263543</v>
      </c>
      <c r="M123" s="26">
        <f t="shared" si="17"/>
        <v>1035</v>
      </c>
      <c r="N123" s="31">
        <f t="shared" si="18"/>
        <v>60131.839512830215</v>
      </c>
      <c r="O123" s="116"/>
      <c r="P123" s="107"/>
    </row>
    <row r="124" spans="1:16" s="5" customFormat="1" ht="15.75">
      <c r="A124" s="29" t="s">
        <v>78</v>
      </c>
      <c r="B124" s="12" t="s">
        <v>85</v>
      </c>
      <c r="C124" s="12" t="s">
        <v>86</v>
      </c>
      <c r="D124" s="14">
        <v>50.81</v>
      </c>
      <c r="E124" s="22"/>
      <c r="F124" s="22">
        <f t="shared" si="14"/>
        <v>50.81</v>
      </c>
      <c r="G124" s="16">
        <v>7.633466317893777</v>
      </c>
      <c r="H124" s="23">
        <f t="shared" si="21"/>
        <v>58.44346631789378</v>
      </c>
      <c r="I124" s="24">
        <v>1150</v>
      </c>
      <c r="J124" s="24">
        <f t="shared" si="22"/>
        <v>67209.98626557784</v>
      </c>
      <c r="K124" s="25">
        <f t="shared" si="15"/>
        <v>1092.5</v>
      </c>
      <c r="L124" s="25">
        <f t="shared" si="16"/>
        <v>63849.486952298954</v>
      </c>
      <c r="M124" s="26">
        <f t="shared" si="17"/>
        <v>1035</v>
      </c>
      <c r="N124" s="31">
        <f t="shared" si="18"/>
        <v>60488.98763902006</v>
      </c>
      <c r="O124" s="116"/>
      <c r="P124" s="113"/>
    </row>
    <row r="125" spans="1:16" s="5" customFormat="1" ht="12.75">
      <c r="A125" s="29" t="s">
        <v>79</v>
      </c>
      <c r="B125" s="12" t="s">
        <v>85</v>
      </c>
      <c r="C125" s="12" t="s">
        <v>86</v>
      </c>
      <c r="D125" s="14">
        <v>49.73</v>
      </c>
      <c r="E125" s="22"/>
      <c r="F125" s="22">
        <f t="shared" si="14"/>
        <v>49.73</v>
      </c>
      <c r="G125" s="16">
        <v>7.471211965929099</v>
      </c>
      <c r="H125" s="23">
        <f t="shared" si="21"/>
        <v>57.2012119659291</v>
      </c>
      <c r="I125" s="24">
        <v>1150</v>
      </c>
      <c r="J125" s="24">
        <f t="shared" si="22"/>
        <v>65781.39376081846</v>
      </c>
      <c r="K125" s="25">
        <f t="shared" si="15"/>
        <v>1092.5</v>
      </c>
      <c r="L125" s="25">
        <f t="shared" si="16"/>
        <v>62492.32407277754</v>
      </c>
      <c r="M125" s="26">
        <f t="shared" si="17"/>
        <v>1035</v>
      </c>
      <c r="N125" s="31">
        <f t="shared" si="18"/>
        <v>59203.25438473662</v>
      </c>
      <c r="O125" s="116"/>
      <c r="P125" s="107"/>
    </row>
    <row r="126" spans="1:16" s="5" customFormat="1" ht="12.75">
      <c r="A126" s="29" t="s">
        <v>80</v>
      </c>
      <c r="B126" s="12" t="s">
        <v>85</v>
      </c>
      <c r="C126" s="12" t="s">
        <v>89</v>
      </c>
      <c r="D126" s="14">
        <v>48.65</v>
      </c>
      <c r="E126" s="22"/>
      <c r="F126" s="22">
        <f t="shared" si="14"/>
        <v>48.65</v>
      </c>
      <c r="G126" s="16">
        <v>7.308957613964422</v>
      </c>
      <c r="H126" s="23">
        <f t="shared" si="21"/>
        <v>55.95895761396442</v>
      </c>
      <c r="I126" s="24">
        <v>1150</v>
      </c>
      <c r="J126" s="24">
        <f t="shared" si="22"/>
        <v>64352.80125605909</v>
      </c>
      <c r="K126" s="25">
        <f t="shared" si="15"/>
        <v>1092.5</v>
      </c>
      <c r="L126" s="25">
        <f t="shared" si="16"/>
        <v>61135.16119325613</v>
      </c>
      <c r="M126" s="26">
        <f t="shared" si="17"/>
        <v>1035</v>
      </c>
      <c r="N126" s="31">
        <f t="shared" si="18"/>
        <v>57917.52113045318</v>
      </c>
      <c r="O126" s="116"/>
      <c r="P126" s="107"/>
    </row>
    <row r="127" spans="1:16" s="5" customFormat="1" ht="12.75">
      <c r="A127" s="29" t="s">
        <v>119</v>
      </c>
      <c r="B127" s="12" t="s">
        <v>88</v>
      </c>
      <c r="C127" s="12" t="s">
        <v>89</v>
      </c>
      <c r="D127" s="14">
        <v>36.42</v>
      </c>
      <c r="E127" s="22"/>
      <c r="F127" s="22">
        <f t="shared" si="14"/>
        <v>36.42</v>
      </c>
      <c r="G127" s="16">
        <v>5.471577313475525</v>
      </c>
      <c r="H127" s="23">
        <f t="shared" si="21"/>
        <v>41.89157731347552</v>
      </c>
      <c r="I127" s="24">
        <v>1150</v>
      </c>
      <c r="J127" s="24">
        <f t="shared" si="22"/>
        <v>48175.31391049685</v>
      </c>
      <c r="K127" s="25">
        <f t="shared" si="15"/>
        <v>1092.5</v>
      </c>
      <c r="L127" s="25">
        <f t="shared" si="16"/>
        <v>45766.54821497201</v>
      </c>
      <c r="M127" s="26">
        <f t="shared" si="17"/>
        <v>1035</v>
      </c>
      <c r="N127" s="31">
        <f t="shared" si="18"/>
        <v>43357.782519447166</v>
      </c>
      <c r="O127" s="116"/>
      <c r="P127" s="107"/>
    </row>
    <row r="128" spans="1:16" s="5" customFormat="1" ht="12.75">
      <c r="A128" s="29" t="s">
        <v>81</v>
      </c>
      <c r="B128" s="12" t="s">
        <v>85</v>
      </c>
      <c r="C128" s="12" t="s">
        <v>90</v>
      </c>
      <c r="D128" s="14">
        <v>53.74</v>
      </c>
      <c r="E128" s="22"/>
      <c r="F128" s="22">
        <f t="shared" si="14"/>
        <v>53.74</v>
      </c>
      <c r="G128" s="16">
        <v>8.073656365353505</v>
      </c>
      <c r="H128" s="23">
        <f t="shared" si="21"/>
        <v>61.81365636535351</v>
      </c>
      <c r="I128" s="24">
        <v>1150</v>
      </c>
      <c r="J128" s="24">
        <f t="shared" si="22"/>
        <v>71085.70482015653</v>
      </c>
      <c r="K128" s="25">
        <f t="shared" si="15"/>
        <v>1092.5</v>
      </c>
      <c r="L128" s="25">
        <f t="shared" si="16"/>
        <v>67531.41957914871</v>
      </c>
      <c r="M128" s="26">
        <f t="shared" si="17"/>
        <v>1035</v>
      </c>
      <c r="N128" s="31">
        <f t="shared" si="18"/>
        <v>63977.13433814088</v>
      </c>
      <c r="O128" s="116"/>
      <c r="P128" s="107"/>
    </row>
    <row r="129" spans="1:16" s="5" customFormat="1" ht="12.75">
      <c r="A129" s="29" t="s">
        <v>82</v>
      </c>
      <c r="B129" s="12" t="s">
        <v>85</v>
      </c>
      <c r="C129" s="12" t="s">
        <v>90</v>
      </c>
      <c r="D129" s="14">
        <v>49.6</v>
      </c>
      <c r="E129" s="22"/>
      <c r="F129" s="22">
        <f t="shared" si="14"/>
        <v>49.6</v>
      </c>
      <c r="G129" s="16">
        <v>7.451681349488907</v>
      </c>
      <c r="H129" s="23">
        <f t="shared" si="21"/>
        <v>57.05168134948891</v>
      </c>
      <c r="I129" s="24">
        <v>1150</v>
      </c>
      <c r="J129" s="24">
        <f t="shared" si="22"/>
        <v>65609.43355191224</v>
      </c>
      <c r="K129" s="25">
        <f t="shared" si="15"/>
        <v>1092.5</v>
      </c>
      <c r="L129" s="25">
        <f t="shared" si="16"/>
        <v>62328.961874316636</v>
      </c>
      <c r="M129" s="26">
        <f t="shared" si="17"/>
        <v>1035</v>
      </c>
      <c r="N129" s="31">
        <f t="shared" si="18"/>
        <v>59048.490196721024</v>
      </c>
      <c r="O129" s="116"/>
      <c r="P129" s="107"/>
    </row>
    <row r="130" spans="1:16" s="5" customFormat="1" ht="12.75">
      <c r="A130" s="198" t="s">
        <v>129</v>
      </c>
      <c r="B130" s="199"/>
      <c r="C130" s="199"/>
      <c r="D130" s="199"/>
      <c r="E130" s="199"/>
      <c r="F130" s="199"/>
      <c r="G130" s="199"/>
      <c r="H130" s="199"/>
      <c r="I130" s="178"/>
      <c r="J130" s="179"/>
      <c r="K130" s="179"/>
      <c r="L130" s="179"/>
      <c r="M130" s="179"/>
      <c r="N130" s="180"/>
      <c r="O130" s="108"/>
      <c r="P130" s="107"/>
    </row>
    <row r="131" spans="1:19" s="5" customFormat="1" ht="12" customHeight="1">
      <c r="A131" s="29" t="s">
        <v>83</v>
      </c>
      <c r="B131" s="12" t="s">
        <v>85</v>
      </c>
      <c r="C131" s="12" t="s">
        <v>90</v>
      </c>
      <c r="D131" s="14">
        <v>48.53</v>
      </c>
      <c r="E131" s="22"/>
      <c r="F131" s="22">
        <f t="shared" si="14"/>
        <v>48.53</v>
      </c>
      <c r="G131" s="16">
        <v>7.290929352635013</v>
      </c>
      <c r="H131" s="23">
        <f t="shared" si="21"/>
        <v>55.82092935263501</v>
      </c>
      <c r="I131" s="24">
        <v>1200</v>
      </c>
      <c r="J131" s="24">
        <f t="shared" si="22"/>
        <v>66985.11522316202</v>
      </c>
      <c r="K131" s="25">
        <f t="shared" si="15"/>
        <v>1140</v>
      </c>
      <c r="L131" s="25">
        <f t="shared" si="16"/>
        <v>63635.859462003915</v>
      </c>
      <c r="M131" s="26">
        <f t="shared" si="17"/>
        <v>1080</v>
      </c>
      <c r="N131" s="31">
        <f t="shared" si="18"/>
        <v>60286.603700845815</v>
      </c>
      <c r="O131" s="116"/>
      <c r="P131" s="109"/>
      <c r="Q131" s="69"/>
      <c r="R131" s="69"/>
      <c r="S131" s="69"/>
    </row>
    <row r="132" spans="1:19" s="5" customFormat="1" ht="12" customHeight="1" thickBot="1">
      <c r="A132" s="121" t="s">
        <v>84</v>
      </c>
      <c r="B132" s="122" t="s">
        <v>85</v>
      </c>
      <c r="C132" s="122" t="s">
        <v>86</v>
      </c>
      <c r="D132" s="123">
        <v>53.64</v>
      </c>
      <c r="E132" s="124"/>
      <c r="F132" s="124">
        <f t="shared" si="14"/>
        <v>53.64</v>
      </c>
      <c r="G132" s="125">
        <v>8.058632814245664</v>
      </c>
      <c r="H132" s="126">
        <f t="shared" si="21"/>
        <v>61.69863281424566</v>
      </c>
      <c r="I132" s="127">
        <v>1200</v>
      </c>
      <c r="J132" s="127">
        <f t="shared" si="22"/>
        <v>74038.35937709479</v>
      </c>
      <c r="K132" s="128">
        <f t="shared" si="15"/>
        <v>1140</v>
      </c>
      <c r="L132" s="128">
        <f t="shared" si="16"/>
        <v>70336.44140824006</v>
      </c>
      <c r="M132" s="129">
        <f t="shared" si="17"/>
        <v>1080</v>
      </c>
      <c r="N132" s="130">
        <f t="shared" si="18"/>
        <v>66634.52343938532</v>
      </c>
      <c r="O132" s="116"/>
      <c r="P132" s="109"/>
      <c r="Q132" s="69"/>
      <c r="R132" s="69"/>
      <c r="S132" s="69"/>
    </row>
    <row r="133" spans="1:19" ht="14.25" thickBot="1" thickTop="1">
      <c r="A133" s="223"/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119"/>
      <c r="P133" s="109"/>
      <c r="Q133" s="69"/>
      <c r="R133" s="69"/>
      <c r="S133" s="69"/>
    </row>
    <row r="134" spans="1:19" ht="20.25" customHeight="1" thickBot="1" thickTop="1">
      <c r="A134" s="181" t="s">
        <v>103</v>
      </c>
      <c r="B134" s="181"/>
      <c r="C134" s="181"/>
      <c r="D134" s="182" t="s">
        <v>125</v>
      </c>
      <c r="E134" s="182"/>
      <c r="F134" s="182"/>
      <c r="G134" s="182"/>
      <c r="H134" s="182"/>
      <c r="I134" s="182"/>
      <c r="J134" s="182"/>
      <c r="K134" s="183" t="s">
        <v>124</v>
      </c>
      <c r="L134" s="183"/>
      <c r="M134" s="183"/>
      <c r="N134" s="183"/>
      <c r="O134" s="135"/>
      <c r="P134" s="136"/>
      <c r="Q134" s="69"/>
      <c r="R134" s="69"/>
      <c r="S134" s="69"/>
    </row>
    <row r="135" spans="1:19" ht="16.5" thickTop="1">
      <c r="A135" s="38" t="s">
        <v>135</v>
      </c>
      <c r="B135" s="39"/>
      <c r="C135" s="40"/>
      <c r="D135" s="41" t="s">
        <v>136</v>
      </c>
      <c r="E135" s="42"/>
      <c r="F135" s="43"/>
      <c r="G135" s="44"/>
      <c r="H135" s="44"/>
      <c r="I135" s="44"/>
      <c r="J135" s="45"/>
      <c r="K135" s="46" t="s">
        <v>137</v>
      </c>
      <c r="L135" s="47"/>
      <c r="M135" s="48"/>
      <c r="N135" s="49"/>
      <c r="O135" s="131" t="s">
        <v>152</v>
      </c>
      <c r="P135" s="132"/>
      <c r="Q135" s="69"/>
      <c r="R135" s="69"/>
      <c r="S135" s="69"/>
    </row>
    <row r="136" spans="1:19" ht="15.75">
      <c r="A136" s="38" t="s">
        <v>127</v>
      </c>
      <c r="B136" s="50"/>
      <c r="C136" s="51"/>
      <c r="D136" s="41" t="s">
        <v>126</v>
      </c>
      <c r="E136" s="42"/>
      <c r="F136" s="43"/>
      <c r="G136" s="44"/>
      <c r="H136" s="44"/>
      <c r="I136" s="44"/>
      <c r="J136" s="45"/>
      <c r="K136" s="46" t="s">
        <v>139</v>
      </c>
      <c r="L136" s="47"/>
      <c r="M136" s="52"/>
      <c r="N136" s="49"/>
      <c r="O136" s="131" t="s">
        <v>142</v>
      </c>
      <c r="P136" s="132"/>
      <c r="Q136" s="69"/>
      <c r="R136" s="69"/>
      <c r="S136" s="69"/>
    </row>
    <row r="137" spans="1:19" ht="15.75">
      <c r="A137" s="38" t="s">
        <v>128</v>
      </c>
      <c r="B137" s="50"/>
      <c r="C137" s="51"/>
      <c r="D137" s="41" t="s">
        <v>128</v>
      </c>
      <c r="E137" s="42"/>
      <c r="F137" s="43"/>
      <c r="G137" s="44"/>
      <c r="H137" s="44"/>
      <c r="I137" s="44"/>
      <c r="J137" s="45"/>
      <c r="K137" s="53"/>
      <c r="L137" s="54"/>
      <c r="M137" s="54"/>
      <c r="N137" s="55"/>
      <c r="O137" s="131" t="s">
        <v>143</v>
      </c>
      <c r="P137" s="132"/>
      <c r="Q137" s="69"/>
      <c r="R137" s="69"/>
      <c r="S137" s="69"/>
    </row>
    <row r="138" spans="1:19" ht="15.75">
      <c r="A138" s="38" t="s">
        <v>138</v>
      </c>
      <c r="B138" s="50"/>
      <c r="C138" s="51"/>
      <c r="D138" s="41" t="s">
        <v>139</v>
      </c>
      <c r="E138" s="42"/>
      <c r="F138" s="43"/>
      <c r="G138" s="44"/>
      <c r="H138" s="44"/>
      <c r="I138" s="44"/>
      <c r="J138" s="45"/>
      <c r="K138" s="53"/>
      <c r="L138" s="54"/>
      <c r="M138" s="54"/>
      <c r="N138" s="55"/>
      <c r="O138" s="131" t="s">
        <v>144</v>
      </c>
      <c r="P138" s="132"/>
      <c r="Q138" s="69"/>
      <c r="R138" s="69"/>
      <c r="S138" s="69"/>
    </row>
    <row r="139" spans="1:19" ht="16.5" thickBot="1">
      <c r="A139" s="56"/>
      <c r="B139" s="57"/>
      <c r="C139" s="58"/>
      <c r="D139" s="59"/>
      <c r="E139" s="60"/>
      <c r="F139" s="61"/>
      <c r="G139" s="62"/>
      <c r="H139" s="62"/>
      <c r="I139" s="62"/>
      <c r="J139" s="63"/>
      <c r="K139" s="64"/>
      <c r="L139" s="65"/>
      <c r="M139" s="65"/>
      <c r="N139" s="66"/>
      <c r="O139" s="133" t="s">
        <v>145</v>
      </c>
      <c r="P139" s="134"/>
      <c r="Q139" s="69"/>
      <c r="R139" s="69"/>
      <c r="S139" s="69"/>
    </row>
    <row r="140" spans="1:19" ht="14.25" customHeight="1" thickTop="1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20"/>
      <c r="P140" s="109"/>
      <c r="Q140" s="69"/>
      <c r="R140" s="69"/>
      <c r="S140" s="69"/>
    </row>
    <row r="141" spans="1:19" ht="12.75" customHeight="1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8"/>
      <c r="O141" s="93"/>
      <c r="P141" s="70"/>
      <c r="Q141" s="69"/>
      <c r="R141" s="69"/>
      <c r="S141" s="69"/>
    </row>
    <row r="142" spans="1:16" ht="10.5" customHeight="1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8"/>
      <c r="O142" s="93"/>
      <c r="P142" s="97"/>
    </row>
    <row r="143" spans="1:15" ht="12.75" customHeight="1" hidden="1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8"/>
      <c r="O143" s="93"/>
    </row>
    <row r="144" spans="1:15" ht="12.75" customHeight="1" hidden="1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8"/>
      <c r="O144" s="93"/>
    </row>
    <row r="145" spans="1:15" ht="12.75" customHeight="1" hidden="1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8"/>
      <c r="O145" s="93"/>
    </row>
    <row r="146" spans="1:15" ht="13.5" customHeight="1" hidden="1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8"/>
      <c r="O146" s="93"/>
    </row>
    <row r="147" spans="1:15" ht="12.75" customHeight="1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139"/>
      <c r="O147" s="94"/>
    </row>
    <row r="148" spans="1:15" ht="12.75" customHeight="1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4"/>
    </row>
    <row r="149" spans="1:15" ht="12.75" customHeight="1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4"/>
    </row>
    <row r="150" spans="1:15" ht="12.75" customHeight="1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4"/>
    </row>
    <row r="151" spans="1:15" ht="12.7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95"/>
    </row>
    <row r="152" spans="1:15" ht="12.7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95"/>
    </row>
    <row r="153" spans="1:15" ht="12.7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95"/>
    </row>
    <row r="154" spans="1:15" ht="12.7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95"/>
    </row>
    <row r="155" spans="1:15" ht="12.7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95"/>
    </row>
    <row r="156" spans="1:15" ht="12.7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95"/>
    </row>
  </sheetData>
  <sheetProtection/>
  <mergeCells count="106">
    <mergeCell ref="A1:K5"/>
    <mergeCell ref="O17:O18"/>
    <mergeCell ref="O63:O64"/>
    <mergeCell ref="O71:O72"/>
    <mergeCell ref="O118:O119"/>
    <mergeCell ref="O102:O103"/>
    <mergeCell ref="A118:A119"/>
    <mergeCell ref="B118:B119"/>
    <mergeCell ref="C118:C119"/>
    <mergeCell ref="D118:D119"/>
    <mergeCell ref="P102:P103"/>
    <mergeCell ref="P118:P119"/>
    <mergeCell ref="M1:N1"/>
    <mergeCell ref="M2:N2"/>
    <mergeCell ref="M3:N3"/>
    <mergeCell ref="M4:N4"/>
    <mergeCell ref="M5:N5"/>
    <mergeCell ref="M7:N7"/>
    <mergeCell ref="K6:N6"/>
    <mergeCell ref="I83:N83"/>
    <mergeCell ref="G118:G119"/>
    <mergeCell ref="H118:H119"/>
    <mergeCell ref="A102:A103"/>
    <mergeCell ref="B102:B103"/>
    <mergeCell ref="C102:C103"/>
    <mergeCell ref="D102:D103"/>
    <mergeCell ref="G102:G103"/>
    <mergeCell ref="H102:H103"/>
    <mergeCell ref="G63:G64"/>
    <mergeCell ref="H63:H64"/>
    <mergeCell ref="A71:A72"/>
    <mergeCell ref="B71:B72"/>
    <mergeCell ref="C71:C72"/>
    <mergeCell ref="D71:D72"/>
    <mergeCell ref="G71:G72"/>
    <mergeCell ref="H71:H72"/>
    <mergeCell ref="H17:H18"/>
    <mergeCell ref="A133:N133"/>
    <mergeCell ref="A130:H130"/>
    <mergeCell ref="A84:H84"/>
    <mergeCell ref="A83:H83"/>
    <mergeCell ref="A54:H54"/>
    <mergeCell ref="A63:A64"/>
    <mergeCell ref="B63:B64"/>
    <mergeCell ref="C63:C64"/>
    <mergeCell ref="D63:D64"/>
    <mergeCell ref="D8:D9"/>
    <mergeCell ref="I41:N41"/>
    <mergeCell ref="A17:A18"/>
    <mergeCell ref="I40:N40"/>
    <mergeCell ref="M8:M9"/>
    <mergeCell ref="A40:H40"/>
    <mergeCell ref="A12:H12"/>
    <mergeCell ref="B17:B18"/>
    <mergeCell ref="C17:C18"/>
    <mergeCell ref="D17:D18"/>
    <mergeCell ref="A6:C6"/>
    <mergeCell ref="E8:E9"/>
    <mergeCell ref="I7:J7"/>
    <mergeCell ref="I8:I9"/>
    <mergeCell ref="K8:K9"/>
    <mergeCell ref="A120:H120"/>
    <mergeCell ref="I12:N12"/>
    <mergeCell ref="I11:N11"/>
    <mergeCell ref="I25:N25"/>
    <mergeCell ref="I33:N33"/>
    <mergeCell ref="K7:L7"/>
    <mergeCell ref="I77:N77"/>
    <mergeCell ref="A25:H25"/>
    <mergeCell ref="A33:H33"/>
    <mergeCell ref="A7:H7"/>
    <mergeCell ref="C8:C10"/>
    <mergeCell ref="B8:B10"/>
    <mergeCell ref="A8:A10"/>
    <mergeCell ref="G8:G9"/>
    <mergeCell ref="H8:H9"/>
    <mergeCell ref="I96:N96"/>
    <mergeCell ref="I108:N108"/>
    <mergeCell ref="A11:H11"/>
    <mergeCell ref="A96:H96"/>
    <mergeCell ref="A108:H108"/>
    <mergeCell ref="I54:N54"/>
    <mergeCell ref="A77:H77"/>
    <mergeCell ref="A41:H41"/>
    <mergeCell ref="A67:H67"/>
    <mergeCell ref="G17:G18"/>
    <mergeCell ref="I120:N120"/>
    <mergeCell ref="I130:N130"/>
    <mergeCell ref="A134:C134"/>
    <mergeCell ref="D134:J134"/>
    <mergeCell ref="K134:N134"/>
    <mergeCell ref="J8:J10"/>
    <mergeCell ref="L8:L10"/>
    <mergeCell ref="N8:N10"/>
    <mergeCell ref="I67:N67"/>
    <mergeCell ref="I84:N84"/>
    <mergeCell ref="I49:I50"/>
    <mergeCell ref="J49:J50"/>
    <mergeCell ref="K49:K50"/>
    <mergeCell ref="L49:L50"/>
    <mergeCell ref="A49:A50"/>
    <mergeCell ref="B49:B50"/>
    <mergeCell ref="C49:C50"/>
    <mergeCell ref="D49:D50"/>
    <mergeCell ref="G49:G50"/>
    <mergeCell ref="H49:H5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TankovArchitects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</dc:creator>
  <cp:keywords/>
  <dc:description/>
  <cp:lastModifiedBy>office</cp:lastModifiedBy>
  <cp:lastPrinted>2013-03-11T08:45:22Z</cp:lastPrinted>
  <dcterms:created xsi:type="dcterms:W3CDTF">2012-01-11T13:11:14Z</dcterms:created>
  <dcterms:modified xsi:type="dcterms:W3CDTF">2014-05-28T11:37:12Z</dcterms:modified>
  <cp:category/>
  <cp:version/>
  <cp:contentType/>
  <cp:contentStatus/>
</cp:coreProperties>
</file>